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e\AppData\Local\Temp\"/>
    </mc:Choice>
  </mc:AlternateContent>
  <xr:revisionPtr revIDLastSave="0" documentId="13_ncr:1_{33FA59C7-7A7B-40AB-9F5F-D195AB6AFF9D}" xr6:coauthVersionLast="45" xr6:coauthVersionMax="45" xr10:uidLastSave="{00000000-0000-0000-0000-000000000000}"/>
  <bookViews>
    <workbookView xWindow="24" yWindow="24" windowWidth="23016" windowHeight="12336" xr2:uid="{52CD7F32-2797-49E2-AE4A-9010B29D52CD}"/>
  </bookViews>
  <sheets>
    <sheet name="Sheet1" sheetId="1" r:id="rId1"/>
  </sheets>
  <definedNames>
    <definedName name="QBCANSUPPORTUPDATE" localSheetId="0">FALSE</definedName>
    <definedName name="QBCOMPANYFILENAME" localSheetId="0">"C:\QuickBooks Data\Company Files\Inland_a.QBW"</definedName>
    <definedName name="QBENDDATE" localSheetId="0">20201231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"b80c8298ef664feeaa3b05f661e4dbcf"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6</definedName>
    <definedName name="QBSTARTDATE" localSheetId="0">20200101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1" l="1"/>
  <c r="H64" i="1"/>
  <c r="G64" i="1"/>
  <c r="I63" i="1"/>
  <c r="H63" i="1"/>
  <c r="G63" i="1"/>
  <c r="I62" i="1"/>
  <c r="H62" i="1"/>
  <c r="G62" i="1"/>
  <c r="I61" i="1"/>
  <c r="I60" i="1"/>
  <c r="H60" i="1"/>
  <c r="G60" i="1"/>
  <c r="I59" i="1"/>
  <c r="I58" i="1"/>
  <c r="I57" i="1"/>
  <c r="I56" i="1"/>
  <c r="I55" i="1"/>
  <c r="I53" i="1"/>
  <c r="H53" i="1"/>
  <c r="G53" i="1"/>
  <c r="I52" i="1"/>
  <c r="I51" i="1"/>
  <c r="I50" i="1"/>
  <c r="I49" i="1"/>
  <c r="I48" i="1"/>
  <c r="I46" i="1"/>
  <c r="H46" i="1"/>
  <c r="G46" i="1"/>
  <c r="I44" i="1"/>
  <c r="I42" i="1"/>
  <c r="I41" i="1"/>
  <c r="I40" i="1"/>
  <c r="I38" i="1"/>
  <c r="I37" i="1"/>
  <c r="I36" i="1"/>
  <c r="H36" i="1"/>
  <c r="G36" i="1"/>
  <c r="I35" i="1"/>
  <c r="I32" i="1"/>
  <c r="I31" i="1"/>
  <c r="H31" i="1"/>
  <c r="G31" i="1"/>
  <c r="I30" i="1"/>
  <c r="I29" i="1"/>
  <c r="I28" i="1"/>
  <c r="I26" i="1"/>
  <c r="H26" i="1"/>
  <c r="G26" i="1"/>
  <c r="I25" i="1"/>
  <c r="I24" i="1"/>
  <c r="I22" i="1"/>
  <c r="I20" i="1"/>
  <c r="H20" i="1"/>
  <c r="G20" i="1"/>
  <c r="I19" i="1"/>
  <c r="I18" i="1"/>
  <c r="I17" i="1"/>
  <c r="I16" i="1"/>
  <c r="I13" i="1"/>
  <c r="H13" i="1"/>
  <c r="G13" i="1"/>
  <c r="I12" i="1"/>
  <c r="H12" i="1"/>
  <c r="G12" i="1"/>
  <c r="I11" i="1"/>
  <c r="G10" i="1"/>
  <c r="I6" i="1"/>
  <c r="I5" i="1"/>
</calcChain>
</file>

<file path=xl/sharedStrings.xml><?xml version="1.0" encoding="utf-8"?>
<sst xmlns="http://schemas.openxmlformats.org/spreadsheetml/2006/main" count="65" uniqueCount="60">
  <si>
    <t>Jan - Dec 20</t>
  </si>
  <si>
    <t>Budget</t>
  </si>
  <si>
    <t>$ Over Budget</t>
  </si>
  <si>
    <t>Ordinary Income/Expense</t>
  </si>
  <si>
    <t>Income</t>
  </si>
  <si>
    <t>4110 · Membership Dues</t>
  </si>
  <si>
    <t>4120 · Event Sponsorships</t>
  </si>
  <si>
    <t>4135 · Donations to IA</t>
  </si>
  <si>
    <t>4135-B · Donation - Wash Air Fare</t>
  </si>
  <si>
    <t>4135-D · Donation - Wash Hotel</t>
  </si>
  <si>
    <t>Total 4135 · Donations to IA</t>
  </si>
  <si>
    <t>4998 · Interest Income</t>
  </si>
  <si>
    <t>Total Income</t>
  </si>
  <si>
    <t>Gross Profit</t>
  </si>
  <si>
    <t>Expense</t>
  </si>
  <si>
    <t>5000 · Payroll Expenses</t>
  </si>
  <si>
    <t>5010 · Gross Wages</t>
  </si>
  <si>
    <t>5020 · Payroll Taxes</t>
  </si>
  <si>
    <t>5030 · Worker's Compensation</t>
  </si>
  <si>
    <t>5000 · Payroll Expenses - Other</t>
  </si>
  <si>
    <t>Total 5000 · Payroll Expenses</t>
  </si>
  <si>
    <t>5101 · Bad Debt</t>
  </si>
  <si>
    <t>5110 · Rent</t>
  </si>
  <si>
    <t>5250 · Computer Expense</t>
  </si>
  <si>
    <t>5251 · Website Maint Expense</t>
  </si>
  <si>
    <t>5250 · Computer Expense - Other</t>
  </si>
  <si>
    <t>Total 5250 · Computer Expense</t>
  </si>
  <si>
    <t>5267 · Economic Dev. Activities</t>
  </si>
  <si>
    <t>5267-1 · Mileage</t>
  </si>
  <si>
    <t>5267-2 · Expense</t>
  </si>
  <si>
    <t>5267 · Economic Dev. Activities - Other</t>
  </si>
  <si>
    <t>Total 5267 · Economic Dev. Activities</t>
  </si>
  <si>
    <t>5270 · Educ and Training</t>
  </si>
  <si>
    <t>5275 · Entertainment</t>
  </si>
  <si>
    <t>5280 · Equipment repairs</t>
  </si>
  <si>
    <t>5282 · Equipment Contracts</t>
  </si>
  <si>
    <t>Total 5280 · Equipment repairs</t>
  </si>
  <si>
    <t>5290 · Insurance</t>
  </si>
  <si>
    <t>5310 · Legal, Accounting &amp; Consulting</t>
  </si>
  <si>
    <t>5315 · Miscellaneous</t>
  </si>
  <si>
    <t>5320 · Office Expense</t>
  </si>
  <si>
    <t>5330 · Postage</t>
  </si>
  <si>
    <t>5340 · Program Expense</t>
  </si>
  <si>
    <t>5410 · Tax and licenses</t>
  </si>
  <si>
    <t>5416 · Licenses, Fees &amp; Permits</t>
  </si>
  <si>
    <t>5410 · Tax and licenses - Other</t>
  </si>
  <si>
    <t>Total 5410 · Tax and licenses</t>
  </si>
  <si>
    <t>5432 · Sacramento Trip</t>
  </si>
  <si>
    <t>Air Fare</t>
  </si>
  <si>
    <t>Dinner</t>
  </si>
  <si>
    <t>Hotel</t>
  </si>
  <si>
    <t>Meal</t>
  </si>
  <si>
    <t>Miscellaneous</t>
  </si>
  <si>
    <t>Total 5432 · Sacramento Trip</t>
  </si>
  <si>
    <t>5434 · Washington DC Trip</t>
  </si>
  <si>
    <t>Total 5434 · Washington DC Trip</t>
  </si>
  <si>
    <t>5450 · Special Events Expenses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</si>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</sst>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#,##0.00"/>
  </numFmts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A57C-B978-4FB9-9D95-2E29B7567ADF}">
  <dimension ref="A1:I65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/>
    </sheetView>
  </sheetViews>
  <sheetFormatPr defaultRowHeight="14.4" x14ac:dyDescent="0.3"/>
  <cols>
    <col min="1" max="5" width="3" style="13" customWidth="1"/>
    <col min="6" max="6" width="34.33203125" style="13" customWidth="1"/>
    <col min="7" max="7" width="11" style="14" bestFit="1" customWidth="1"/>
    <col min="8" max="8" width="9.88671875" style="14" bestFit="1" customWidth="1"/>
    <col min="9" max="9" width="12.88671875" style="14" bestFit="1" customWidth="1"/>
  </cols>
  <sheetData>
    <row r="1" spans="1:9" ht="15" thickBot="1" x14ac:dyDescent="0.35">
      <c r="A1" s="1"/>
      <c r="B1" s="1"/>
      <c r="C1" s="1"/>
      <c r="D1" s="1"/>
      <c r="E1" s="1"/>
      <c r="F1" s="1"/>
      <c r="G1" s="2"/>
      <c r="H1" s="2"/>
      <c r="I1" s="2"/>
    </row>
    <row r="2" spans="1:9" s="12" customFormat="1" ht="15.6" thickTop="1" thickBot="1" x14ac:dyDescent="0.35">
      <c r="A2" s="10"/>
      <c r="B2" s="10"/>
      <c r="C2" s="10"/>
      <c r="D2" s="10"/>
      <c r="E2" s="10"/>
      <c r="F2" s="10"/>
      <c r="G2" s="11" t="s">
        <v>0</v>
      </c>
      <c r="H2" s="11" t="s">
        <v>1</v>
      </c>
      <c r="I2" s="11" t="s">
        <v>2</v>
      </c>
    </row>
    <row r="3" spans="1:9" ht="15" thickTop="1" x14ac:dyDescent="0.3">
      <c r="A3" s="1"/>
      <c r="B3" s="1" t="s">
        <v>3</v>
      </c>
      <c r="C3" s="1"/>
      <c r="D3" s="1"/>
      <c r="E3" s="1"/>
      <c r="F3" s="1"/>
      <c r="G3" s="3"/>
      <c r="H3" s="3"/>
      <c r="I3" s="3"/>
    </row>
    <row r="4" spans="1:9" x14ac:dyDescent="0.3">
      <c r="A4" s="1"/>
      <c r="B4" s="1"/>
      <c r="C4" s="1"/>
      <c r="D4" s="1" t="s">
        <v>4</v>
      </c>
      <c r="E4" s="1"/>
      <c r="F4" s="1"/>
      <c r="G4" s="3"/>
      <c r="H4" s="3"/>
      <c r="I4" s="3"/>
    </row>
    <row r="5" spans="1:9" x14ac:dyDescent="0.3">
      <c r="A5" s="1"/>
      <c r="B5" s="1"/>
      <c r="C5" s="1"/>
      <c r="D5" s="1"/>
      <c r="E5" s="1" t="s">
        <v>5</v>
      </c>
      <c r="F5" s="1"/>
      <c r="G5" s="3">
        <v>215705.48</v>
      </c>
      <c r="H5" s="3">
        <v>226260</v>
      </c>
      <c r="I5" s="3">
        <f>ROUND((G5-H5),5)</f>
        <v>-10554.52</v>
      </c>
    </row>
    <row r="6" spans="1:9" x14ac:dyDescent="0.3">
      <c r="A6" s="1"/>
      <c r="B6" s="1"/>
      <c r="C6" s="1"/>
      <c r="D6" s="1"/>
      <c r="E6" s="1" t="s">
        <v>6</v>
      </c>
      <c r="F6" s="1"/>
      <c r="G6" s="3">
        <v>3300</v>
      </c>
      <c r="H6" s="3">
        <v>3750</v>
      </c>
      <c r="I6" s="3">
        <f>ROUND((G6-H6),5)</f>
        <v>-450</v>
      </c>
    </row>
    <row r="7" spans="1:9" x14ac:dyDescent="0.3">
      <c r="A7" s="1"/>
      <c r="B7" s="1"/>
      <c r="C7" s="1"/>
      <c r="D7" s="1"/>
      <c r="E7" s="1" t="s">
        <v>7</v>
      </c>
      <c r="F7" s="1"/>
      <c r="G7" s="3"/>
      <c r="H7" s="3"/>
      <c r="I7" s="3"/>
    </row>
    <row r="8" spans="1:9" x14ac:dyDescent="0.3">
      <c r="A8" s="1"/>
      <c r="B8" s="1"/>
      <c r="C8" s="1"/>
      <c r="D8" s="1"/>
      <c r="E8" s="1"/>
      <c r="F8" s="1" t="s">
        <v>8</v>
      </c>
      <c r="G8" s="3">
        <v>3500</v>
      </c>
      <c r="H8" s="3"/>
      <c r="I8" s="3"/>
    </row>
    <row r="9" spans="1:9" ht="15" thickBot="1" x14ac:dyDescent="0.35">
      <c r="A9" s="1"/>
      <c r="B9" s="1"/>
      <c r="C9" s="1"/>
      <c r="D9" s="1"/>
      <c r="E9" s="1"/>
      <c r="F9" s="1" t="s">
        <v>9</v>
      </c>
      <c r="G9" s="4">
        <v>962.13</v>
      </c>
      <c r="H9" s="3"/>
      <c r="I9" s="3"/>
    </row>
    <row r="10" spans="1:9" x14ac:dyDescent="0.3">
      <c r="A10" s="1"/>
      <c r="B10" s="1"/>
      <c r="C10" s="1"/>
      <c r="D10" s="1"/>
      <c r="E10" s="1" t="s">
        <v>10</v>
      </c>
      <c r="F10" s="1"/>
      <c r="G10" s="3">
        <f>ROUND(SUM(G7:G9),5)</f>
        <v>4462.13</v>
      </c>
      <c r="H10" s="3"/>
      <c r="I10" s="3"/>
    </row>
    <row r="11" spans="1:9" ht="15" thickBot="1" x14ac:dyDescent="0.35">
      <c r="A11" s="1"/>
      <c r="B11" s="1"/>
      <c r="C11" s="1"/>
      <c r="D11" s="1"/>
      <c r="E11" s="1" t="s">
        <v>11</v>
      </c>
      <c r="F11" s="1"/>
      <c r="G11" s="5">
        <v>792.63</v>
      </c>
      <c r="H11" s="5">
        <v>1281.77</v>
      </c>
      <c r="I11" s="5">
        <f>ROUND((G11-H11),5)</f>
        <v>-489.14</v>
      </c>
    </row>
    <row r="12" spans="1:9" ht="15" thickBot="1" x14ac:dyDescent="0.35">
      <c r="A12" s="1"/>
      <c r="B12" s="1"/>
      <c r="C12" s="1"/>
      <c r="D12" s="1" t="s">
        <v>12</v>
      </c>
      <c r="E12" s="1"/>
      <c r="F12" s="1"/>
      <c r="G12" s="6">
        <f>ROUND(SUM(G4:G6)+SUM(G10:G11),5)</f>
        <v>224260.24</v>
      </c>
      <c r="H12" s="6">
        <f>ROUND(SUM(H4:H6)+SUM(H10:H11),5)</f>
        <v>231291.77</v>
      </c>
      <c r="I12" s="6">
        <f>ROUND((G12-H12),5)</f>
        <v>-7031.53</v>
      </c>
    </row>
    <row r="13" spans="1:9" x14ac:dyDescent="0.3">
      <c r="A13" s="1"/>
      <c r="B13" s="1"/>
      <c r="C13" s="1" t="s">
        <v>13</v>
      </c>
      <c r="D13" s="1"/>
      <c r="E13" s="1"/>
      <c r="F13" s="1"/>
      <c r="G13" s="3">
        <f>G12</f>
        <v>224260.24</v>
      </c>
      <c r="H13" s="3">
        <f>H12</f>
        <v>231291.77</v>
      </c>
      <c r="I13" s="3">
        <f>ROUND((G13-H13),5)</f>
        <v>-7031.53</v>
      </c>
    </row>
    <row r="14" spans="1:9" x14ac:dyDescent="0.3">
      <c r="A14" s="1"/>
      <c r="B14" s="1"/>
      <c r="C14" s="1"/>
      <c r="D14" s="1" t="s">
        <v>14</v>
      </c>
      <c r="E14" s="1"/>
      <c r="F14" s="1"/>
      <c r="G14" s="3"/>
      <c r="H14" s="3"/>
      <c r="I14" s="3"/>
    </row>
    <row r="15" spans="1:9" x14ac:dyDescent="0.3">
      <c r="A15" s="1"/>
      <c r="B15" s="1"/>
      <c r="C15" s="1"/>
      <c r="D15" s="1"/>
      <c r="E15" s="1" t="s">
        <v>15</v>
      </c>
      <c r="F15" s="1"/>
      <c r="G15" s="3"/>
      <c r="H15" s="3"/>
      <c r="I15" s="3"/>
    </row>
    <row r="16" spans="1:9" x14ac:dyDescent="0.3">
      <c r="A16" s="1"/>
      <c r="B16" s="1"/>
      <c r="C16" s="1"/>
      <c r="D16" s="1"/>
      <c r="E16" s="1"/>
      <c r="F16" s="1" t="s">
        <v>16</v>
      </c>
      <c r="G16" s="3">
        <v>129391.52</v>
      </c>
      <c r="H16" s="3">
        <v>129387.08</v>
      </c>
      <c r="I16" s="3">
        <f>ROUND((G16-H16),5)</f>
        <v>4.4400000000000004</v>
      </c>
    </row>
    <row r="17" spans="1:9" x14ac:dyDescent="0.3">
      <c r="A17" s="1"/>
      <c r="B17" s="1"/>
      <c r="C17" s="1"/>
      <c r="D17" s="1"/>
      <c r="E17" s="1"/>
      <c r="F17" s="1" t="s">
        <v>17</v>
      </c>
      <c r="G17" s="3">
        <v>10262.459999999999</v>
      </c>
      <c r="H17" s="3">
        <v>12292</v>
      </c>
      <c r="I17" s="3">
        <f>ROUND((G17-H17),5)</f>
        <v>-2029.54</v>
      </c>
    </row>
    <row r="18" spans="1:9" x14ac:dyDescent="0.3">
      <c r="A18" s="1"/>
      <c r="B18" s="1"/>
      <c r="C18" s="1"/>
      <c r="D18" s="1"/>
      <c r="E18" s="1"/>
      <c r="F18" s="1" t="s">
        <v>18</v>
      </c>
      <c r="G18" s="3">
        <v>471.4</v>
      </c>
      <c r="H18" s="3">
        <v>1515</v>
      </c>
      <c r="I18" s="3">
        <f>ROUND((G18-H18),5)</f>
        <v>-1043.5999999999999</v>
      </c>
    </row>
    <row r="19" spans="1:9" ht="15" thickBot="1" x14ac:dyDescent="0.35">
      <c r="A19" s="1"/>
      <c r="B19" s="1"/>
      <c r="C19" s="1"/>
      <c r="D19" s="1"/>
      <c r="E19" s="1"/>
      <c r="F19" s="1" t="s">
        <v>19</v>
      </c>
      <c r="G19" s="4">
        <v>0</v>
      </c>
      <c r="H19" s="4">
        <v>0</v>
      </c>
      <c r="I19" s="4">
        <f>ROUND((G19-H19),5)</f>
        <v>0</v>
      </c>
    </row>
    <row r="20" spans="1:9" x14ac:dyDescent="0.3">
      <c r="A20" s="1"/>
      <c r="B20" s="1"/>
      <c r="C20" s="1"/>
      <c r="D20" s="1"/>
      <c r="E20" s="1" t="s">
        <v>20</v>
      </c>
      <c r="F20" s="1"/>
      <c r="G20" s="3">
        <f>ROUND(SUM(G15:G19),5)</f>
        <v>140125.38</v>
      </c>
      <c r="H20" s="3">
        <f>ROUND(SUM(H15:H19),5)</f>
        <v>143194.07999999999</v>
      </c>
      <c r="I20" s="3">
        <f>ROUND((G20-H20),5)</f>
        <v>-3068.7</v>
      </c>
    </row>
    <row r="21" spans="1:9" x14ac:dyDescent="0.3">
      <c r="A21" s="1"/>
      <c r="B21" s="1"/>
      <c r="C21" s="1"/>
      <c r="D21" s="1"/>
      <c r="E21" s="1" t="s">
        <v>21</v>
      </c>
      <c r="F21" s="1"/>
      <c r="G21" s="3">
        <v>877</v>
      </c>
      <c r="H21" s="3"/>
      <c r="I21" s="3"/>
    </row>
    <row r="22" spans="1:9" x14ac:dyDescent="0.3">
      <c r="A22" s="1"/>
      <c r="B22" s="1"/>
      <c r="C22" s="1"/>
      <c r="D22" s="1"/>
      <c r="E22" s="1" t="s">
        <v>22</v>
      </c>
      <c r="F22" s="1"/>
      <c r="G22" s="3">
        <v>1800</v>
      </c>
      <c r="H22" s="3">
        <v>1800</v>
      </c>
      <c r="I22" s="3">
        <f>ROUND((G22-H22),5)</f>
        <v>0</v>
      </c>
    </row>
    <row r="23" spans="1:9" x14ac:dyDescent="0.3">
      <c r="A23" s="1"/>
      <c r="B23" s="1"/>
      <c r="C23" s="1"/>
      <c r="D23" s="1"/>
      <c r="E23" s="1" t="s">
        <v>23</v>
      </c>
      <c r="F23" s="1"/>
      <c r="G23" s="3"/>
      <c r="H23" s="3"/>
      <c r="I23" s="3"/>
    </row>
    <row r="24" spans="1:9" x14ac:dyDescent="0.3">
      <c r="A24" s="1"/>
      <c r="B24" s="1"/>
      <c r="C24" s="1"/>
      <c r="D24" s="1"/>
      <c r="E24" s="1"/>
      <c r="F24" s="1" t="s">
        <v>24</v>
      </c>
      <c r="G24" s="3">
        <v>8871.75</v>
      </c>
      <c r="H24" s="3">
        <v>2000</v>
      </c>
      <c r="I24" s="3">
        <f>ROUND((G24-H24),5)</f>
        <v>6871.75</v>
      </c>
    </row>
    <row r="25" spans="1:9" ht="15" thickBot="1" x14ac:dyDescent="0.35">
      <c r="A25" s="1"/>
      <c r="B25" s="1"/>
      <c r="C25" s="1"/>
      <c r="D25" s="1"/>
      <c r="E25" s="1"/>
      <c r="F25" s="1" t="s">
        <v>25</v>
      </c>
      <c r="G25" s="4">
        <v>872.99</v>
      </c>
      <c r="H25" s="4">
        <v>1200</v>
      </c>
      <c r="I25" s="4">
        <f>ROUND((G25-H25),5)</f>
        <v>-327.01</v>
      </c>
    </row>
    <row r="26" spans="1:9" x14ac:dyDescent="0.3">
      <c r="A26" s="1"/>
      <c r="B26" s="1"/>
      <c r="C26" s="1"/>
      <c r="D26" s="1"/>
      <c r="E26" s="1" t="s">
        <v>26</v>
      </c>
      <c r="F26" s="1"/>
      <c r="G26" s="3">
        <f>ROUND(SUM(G23:G25),5)</f>
        <v>9744.74</v>
      </c>
      <c r="H26" s="3">
        <f>ROUND(SUM(H23:H25),5)</f>
        <v>3200</v>
      </c>
      <c r="I26" s="3">
        <f>ROUND((G26-H26),5)</f>
        <v>6544.74</v>
      </c>
    </row>
    <row r="27" spans="1:9" x14ac:dyDescent="0.3">
      <c r="A27" s="1"/>
      <c r="B27" s="1"/>
      <c r="C27" s="1"/>
      <c r="D27" s="1"/>
      <c r="E27" s="1" t="s">
        <v>27</v>
      </c>
      <c r="F27" s="1"/>
      <c r="G27" s="3"/>
      <c r="H27" s="3"/>
      <c r="I27" s="3"/>
    </row>
    <row r="28" spans="1:9" x14ac:dyDescent="0.3">
      <c r="A28" s="1"/>
      <c r="B28" s="1"/>
      <c r="C28" s="1"/>
      <c r="D28" s="1"/>
      <c r="E28" s="1"/>
      <c r="F28" s="1" t="s">
        <v>28</v>
      </c>
      <c r="G28" s="3">
        <v>0</v>
      </c>
      <c r="H28" s="3">
        <v>100</v>
      </c>
      <c r="I28" s="3">
        <f>ROUND((G28-H28),5)</f>
        <v>-100</v>
      </c>
    </row>
    <row r="29" spans="1:9" x14ac:dyDescent="0.3">
      <c r="A29" s="1"/>
      <c r="B29" s="1"/>
      <c r="C29" s="1"/>
      <c r="D29" s="1"/>
      <c r="E29" s="1"/>
      <c r="F29" s="1" t="s">
        <v>29</v>
      </c>
      <c r="G29" s="3">
        <v>0</v>
      </c>
      <c r="H29" s="3">
        <v>250</v>
      </c>
      <c r="I29" s="3">
        <f>ROUND((G29-H29),5)</f>
        <v>-250</v>
      </c>
    </row>
    <row r="30" spans="1:9" ht="15" thickBot="1" x14ac:dyDescent="0.35">
      <c r="A30" s="1"/>
      <c r="B30" s="1"/>
      <c r="C30" s="1"/>
      <c r="D30" s="1"/>
      <c r="E30" s="1"/>
      <c r="F30" s="1" t="s">
        <v>30</v>
      </c>
      <c r="G30" s="4">
        <v>0</v>
      </c>
      <c r="H30" s="4">
        <v>2000</v>
      </c>
      <c r="I30" s="4">
        <f>ROUND((G30-H30),5)</f>
        <v>-2000</v>
      </c>
    </row>
    <row r="31" spans="1:9" x14ac:dyDescent="0.3">
      <c r="A31" s="1"/>
      <c r="B31" s="1"/>
      <c r="C31" s="1"/>
      <c r="D31" s="1"/>
      <c r="E31" s="1" t="s">
        <v>31</v>
      </c>
      <c r="F31" s="1"/>
      <c r="G31" s="3">
        <f>ROUND(SUM(G27:G30),5)</f>
        <v>0</v>
      </c>
      <c r="H31" s="3">
        <f>ROUND(SUM(H27:H30),5)</f>
        <v>2350</v>
      </c>
      <c r="I31" s="3">
        <f>ROUND((G31-H31),5)</f>
        <v>-2350</v>
      </c>
    </row>
    <row r="32" spans="1:9" x14ac:dyDescent="0.3">
      <c r="A32" s="1"/>
      <c r="B32" s="1"/>
      <c r="C32" s="1"/>
      <c r="D32" s="1"/>
      <c r="E32" s="1" t="s">
        <v>32</v>
      </c>
      <c r="F32" s="1"/>
      <c r="G32" s="3">
        <v>900</v>
      </c>
      <c r="H32" s="3">
        <v>300</v>
      </c>
      <c r="I32" s="3">
        <f>ROUND((G32-H32),5)</f>
        <v>600</v>
      </c>
    </row>
    <row r="33" spans="1:9" x14ac:dyDescent="0.3">
      <c r="A33" s="1"/>
      <c r="B33" s="1"/>
      <c r="C33" s="1"/>
      <c r="D33" s="1"/>
      <c r="E33" s="1" t="s">
        <v>33</v>
      </c>
      <c r="F33" s="1"/>
      <c r="G33" s="3">
        <v>0</v>
      </c>
      <c r="H33" s="3"/>
      <c r="I33" s="3"/>
    </row>
    <row r="34" spans="1:9" x14ac:dyDescent="0.3">
      <c r="A34" s="1"/>
      <c r="B34" s="1"/>
      <c r="C34" s="1"/>
      <c r="D34" s="1"/>
      <c r="E34" s="1" t="s">
        <v>34</v>
      </c>
      <c r="F34" s="1"/>
      <c r="G34" s="3"/>
      <c r="H34" s="3"/>
      <c r="I34" s="3"/>
    </row>
    <row r="35" spans="1:9" ht="15" thickBot="1" x14ac:dyDescent="0.35">
      <c r="A35" s="1"/>
      <c r="B35" s="1"/>
      <c r="C35" s="1"/>
      <c r="D35" s="1"/>
      <c r="E35" s="1"/>
      <c r="F35" s="1" t="s">
        <v>35</v>
      </c>
      <c r="G35" s="4">
        <v>4801.58</v>
      </c>
      <c r="H35" s="4">
        <v>5611.6</v>
      </c>
      <c r="I35" s="4">
        <f>ROUND((G35-H35),5)</f>
        <v>-810.02</v>
      </c>
    </row>
    <row r="36" spans="1:9" x14ac:dyDescent="0.3">
      <c r="A36" s="1"/>
      <c r="B36" s="1"/>
      <c r="C36" s="1"/>
      <c r="D36" s="1"/>
      <c r="E36" s="1" t="s">
        <v>36</v>
      </c>
      <c r="F36" s="1"/>
      <c r="G36" s="3">
        <f>ROUND(SUM(G34:G35),5)</f>
        <v>4801.58</v>
      </c>
      <c r="H36" s="3">
        <f>ROUND(SUM(H34:H35),5)</f>
        <v>5611.6</v>
      </c>
      <c r="I36" s="3">
        <f>ROUND((G36-H36),5)</f>
        <v>-810.02</v>
      </c>
    </row>
    <row r="37" spans="1:9" x14ac:dyDescent="0.3">
      <c r="A37" s="1"/>
      <c r="B37" s="1"/>
      <c r="C37" s="1"/>
      <c r="D37" s="1"/>
      <c r="E37" s="1" t="s">
        <v>37</v>
      </c>
      <c r="F37" s="1"/>
      <c r="G37" s="3">
        <v>2778</v>
      </c>
      <c r="H37" s="3">
        <v>2800</v>
      </c>
      <c r="I37" s="3">
        <f>ROUND((G37-H37),5)</f>
        <v>-22</v>
      </c>
    </row>
    <row r="38" spans="1:9" x14ac:dyDescent="0.3">
      <c r="A38" s="1"/>
      <c r="B38" s="1"/>
      <c r="C38" s="1"/>
      <c r="D38" s="1"/>
      <c r="E38" s="1" t="s">
        <v>38</v>
      </c>
      <c r="F38" s="1"/>
      <c r="G38" s="3">
        <v>4320</v>
      </c>
      <c r="H38" s="3">
        <v>3500</v>
      </c>
      <c r="I38" s="3">
        <f>ROUND((G38-H38),5)</f>
        <v>820</v>
      </c>
    </row>
    <row r="39" spans="1:9" x14ac:dyDescent="0.3">
      <c r="A39" s="1"/>
      <c r="B39" s="1"/>
      <c r="C39" s="1"/>
      <c r="D39" s="1"/>
      <c r="E39" s="1" t="s">
        <v>39</v>
      </c>
      <c r="F39" s="1"/>
      <c r="G39" s="3">
        <v>25</v>
      </c>
      <c r="H39" s="3"/>
      <c r="I39" s="3"/>
    </row>
    <row r="40" spans="1:9" x14ac:dyDescent="0.3">
      <c r="A40" s="1"/>
      <c r="B40" s="1"/>
      <c r="C40" s="1"/>
      <c r="D40" s="1"/>
      <c r="E40" s="1" t="s">
        <v>40</v>
      </c>
      <c r="F40" s="1"/>
      <c r="G40" s="3">
        <v>70.38</v>
      </c>
      <c r="H40" s="3">
        <v>500</v>
      </c>
      <c r="I40" s="3">
        <f>ROUND((G40-H40),5)</f>
        <v>-429.62</v>
      </c>
    </row>
    <row r="41" spans="1:9" x14ac:dyDescent="0.3">
      <c r="A41" s="1"/>
      <c r="B41" s="1"/>
      <c r="C41" s="1"/>
      <c r="D41" s="1"/>
      <c r="E41" s="1" t="s">
        <v>41</v>
      </c>
      <c r="F41" s="1"/>
      <c r="G41" s="3">
        <v>66</v>
      </c>
      <c r="H41" s="3">
        <v>60</v>
      </c>
      <c r="I41" s="3">
        <f>ROUND((G41-H41),5)</f>
        <v>6</v>
      </c>
    </row>
    <row r="42" spans="1:9" x14ac:dyDescent="0.3">
      <c r="A42" s="1"/>
      <c r="B42" s="1"/>
      <c r="C42" s="1"/>
      <c r="D42" s="1"/>
      <c r="E42" s="1" t="s">
        <v>42</v>
      </c>
      <c r="F42" s="1"/>
      <c r="G42" s="3">
        <v>1253.0999999999999</v>
      </c>
      <c r="H42" s="3">
        <v>9964</v>
      </c>
      <c r="I42" s="3">
        <f>ROUND((G42-H42),5)</f>
        <v>-8710.9</v>
      </c>
    </row>
    <row r="43" spans="1:9" x14ac:dyDescent="0.3">
      <c r="A43" s="1"/>
      <c r="B43" s="1"/>
      <c r="C43" s="1"/>
      <c r="D43" s="1"/>
      <c r="E43" s="1" t="s">
        <v>43</v>
      </c>
      <c r="F43" s="1"/>
      <c r="G43" s="3"/>
      <c r="H43" s="3"/>
      <c r="I43" s="3"/>
    </row>
    <row r="44" spans="1:9" x14ac:dyDescent="0.3">
      <c r="A44" s="1"/>
      <c r="B44" s="1"/>
      <c r="C44" s="1"/>
      <c r="D44" s="1"/>
      <c r="E44" s="1"/>
      <c r="F44" s="1" t="s">
        <v>44</v>
      </c>
      <c r="G44" s="3">
        <v>10</v>
      </c>
      <c r="H44" s="3">
        <v>10</v>
      </c>
      <c r="I44" s="3">
        <f>ROUND((G44-H44),5)</f>
        <v>0</v>
      </c>
    </row>
    <row r="45" spans="1:9" ht="15" thickBot="1" x14ac:dyDescent="0.35">
      <c r="A45" s="1"/>
      <c r="B45" s="1"/>
      <c r="C45" s="1"/>
      <c r="D45" s="1"/>
      <c r="E45" s="1"/>
      <c r="F45" s="1" t="s">
        <v>45</v>
      </c>
      <c r="G45" s="4">
        <v>10</v>
      </c>
      <c r="H45" s="4"/>
      <c r="I45" s="4"/>
    </row>
    <row r="46" spans="1:9" x14ac:dyDescent="0.3">
      <c r="A46" s="1"/>
      <c r="B46" s="1"/>
      <c r="C46" s="1"/>
      <c r="D46" s="1"/>
      <c r="E46" s="1" t="s">
        <v>46</v>
      </c>
      <c r="F46" s="1"/>
      <c r="G46" s="3">
        <f>ROUND(SUM(G43:G45),5)</f>
        <v>20</v>
      </c>
      <c r="H46" s="3">
        <f>ROUND(SUM(H43:H45),5)</f>
        <v>10</v>
      </c>
      <c r="I46" s="3">
        <f>ROUND((G46-H46),5)</f>
        <v>10</v>
      </c>
    </row>
    <row r="47" spans="1:9" x14ac:dyDescent="0.3">
      <c r="A47" s="1"/>
      <c r="B47" s="1"/>
      <c r="C47" s="1"/>
      <c r="D47" s="1"/>
      <c r="E47" s="1" t="s">
        <v>47</v>
      </c>
      <c r="F47" s="1"/>
      <c r="G47" s="3"/>
      <c r="H47" s="3"/>
      <c r="I47" s="3"/>
    </row>
    <row r="48" spans="1:9" x14ac:dyDescent="0.3">
      <c r="A48" s="1"/>
      <c r="B48" s="1"/>
      <c r="C48" s="1"/>
      <c r="D48" s="1"/>
      <c r="E48" s="1"/>
      <c r="F48" s="1" t="s">
        <v>48</v>
      </c>
      <c r="G48" s="3">
        <v>0</v>
      </c>
      <c r="H48" s="3">
        <v>6000</v>
      </c>
      <c r="I48" s="3">
        <f>ROUND((G48-H48),5)</f>
        <v>-6000</v>
      </c>
    </row>
    <row r="49" spans="1:9" x14ac:dyDescent="0.3">
      <c r="A49" s="1"/>
      <c r="B49" s="1"/>
      <c r="C49" s="1"/>
      <c r="D49" s="1"/>
      <c r="E49" s="1"/>
      <c r="F49" s="1" t="s">
        <v>49</v>
      </c>
      <c r="G49" s="3">
        <v>0</v>
      </c>
      <c r="H49" s="3">
        <v>2535</v>
      </c>
      <c r="I49" s="3">
        <f>ROUND((G49-H49),5)</f>
        <v>-2535</v>
      </c>
    </row>
    <row r="50" spans="1:9" x14ac:dyDescent="0.3">
      <c r="A50" s="1"/>
      <c r="B50" s="1"/>
      <c r="C50" s="1"/>
      <c r="D50" s="1"/>
      <c r="E50" s="1"/>
      <c r="F50" s="1" t="s">
        <v>50</v>
      </c>
      <c r="G50" s="3">
        <v>0</v>
      </c>
      <c r="H50" s="3">
        <v>500</v>
      </c>
      <c r="I50" s="3">
        <f>ROUND((G50-H50),5)</f>
        <v>-500</v>
      </c>
    </row>
    <row r="51" spans="1:9" x14ac:dyDescent="0.3">
      <c r="A51" s="1"/>
      <c r="B51" s="1"/>
      <c r="C51" s="1"/>
      <c r="D51" s="1"/>
      <c r="E51" s="1"/>
      <c r="F51" s="1" t="s">
        <v>51</v>
      </c>
      <c r="G51" s="3">
        <v>0</v>
      </c>
      <c r="H51" s="3">
        <v>150</v>
      </c>
      <c r="I51" s="3">
        <f>ROUND((G51-H51),5)</f>
        <v>-150</v>
      </c>
    </row>
    <row r="52" spans="1:9" ht="15" thickBot="1" x14ac:dyDescent="0.35">
      <c r="A52" s="1"/>
      <c r="B52" s="1"/>
      <c r="C52" s="1"/>
      <c r="D52" s="1"/>
      <c r="E52" s="1"/>
      <c r="F52" s="1" t="s">
        <v>52</v>
      </c>
      <c r="G52" s="4">
        <v>0</v>
      </c>
      <c r="H52" s="4">
        <v>250</v>
      </c>
      <c r="I52" s="4">
        <f>ROUND((G52-H52),5)</f>
        <v>-250</v>
      </c>
    </row>
    <row r="53" spans="1:9" x14ac:dyDescent="0.3">
      <c r="A53" s="1"/>
      <c r="B53" s="1"/>
      <c r="C53" s="1"/>
      <c r="D53" s="1"/>
      <c r="E53" s="1" t="s">
        <v>53</v>
      </c>
      <c r="F53" s="1"/>
      <c r="G53" s="3">
        <f>ROUND(SUM(G47:G52),5)</f>
        <v>0</v>
      </c>
      <c r="H53" s="3">
        <f>ROUND(SUM(H47:H52),5)</f>
        <v>9435</v>
      </c>
      <c r="I53" s="3">
        <f>ROUND((G53-H53),5)</f>
        <v>-9435</v>
      </c>
    </row>
    <row r="54" spans="1:9" x14ac:dyDescent="0.3">
      <c r="A54" s="1"/>
      <c r="B54" s="1"/>
      <c r="C54" s="1"/>
      <c r="D54" s="1"/>
      <c r="E54" s="1" t="s">
        <v>54</v>
      </c>
      <c r="F54" s="1"/>
      <c r="G54" s="3"/>
      <c r="H54" s="3"/>
      <c r="I54" s="3"/>
    </row>
    <row r="55" spans="1:9" x14ac:dyDescent="0.3">
      <c r="A55" s="1"/>
      <c r="B55" s="1"/>
      <c r="C55" s="1"/>
      <c r="D55" s="1"/>
      <c r="E55" s="1"/>
      <c r="F55" s="1" t="s">
        <v>48</v>
      </c>
      <c r="G55" s="3">
        <v>8835.3700000000008</v>
      </c>
      <c r="H55" s="3">
        <v>10500</v>
      </c>
      <c r="I55" s="3">
        <f>ROUND((G55-H55),5)</f>
        <v>-1664.63</v>
      </c>
    </row>
    <row r="56" spans="1:9" x14ac:dyDescent="0.3">
      <c r="A56" s="1"/>
      <c r="B56" s="1"/>
      <c r="C56" s="1"/>
      <c r="D56" s="1"/>
      <c r="E56" s="1"/>
      <c r="F56" s="1" t="s">
        <v>49</v>
      </c>
      <c r="G56" s="3">
        <v>3300</v>
      </c>
      <c r="H56" s="3">
        <v>3000</v>
      </c>
      <c r="I56" s="3">
        <f>ROUND((G56-H56),5)</f>
        <v>300</v>
      </c>
    </row>
    <row r="57" spans="1:9" x14ac:dyDescent="0.3">
      <c r="A57" s="1"/>
      <c r="B57" s="1"/>
      <c r="C57" s="1"/>
      <c r="D57" s="1"/>
      <c r="E57" s="1"/>
      <c r="F57" s="1" t="s">
        <v>50</v>
      </c>
      <c r="G57" s="3">
        <v>23639.47</v>
      </c>
      <c r="H57" s="3">
        <v>28751.4</v>
      </c>
      <c r="I57" s="3">
        <f>ROUND((G57-H57),5)</f>
        <v>-5111.93</v>
      </c>
    </row>
    <row r="58" spans="1:9" x14ac:dyDescent="0.3">
      <c r="A58" s="1"/>
      <c r="B58" s="1"/>
      <c r="C58" s="1"/>
      <c r="D58" s="1"/>
      <c r="E58" s="1"/>
      <c r="F58" s="1" t="s">
        <v>51</v>
      </c>
      <c r="G58" s="3">
        <v>403.64</v>
      </c>
      <c r="H58" s="3">
        <v>500</v>
      </c>
      <c r="I58" s="3">
        <f>ROUND((G58-H58),5)</f>
        <v>-96.36</v>
      </c>
    </row>
    <row r="59" spans="1:9" ht="15" thickBot="1" x14ac:dyDescent="0.35">
      <c r="A59" s="1"/>
      <c r="B59" s="1"/>
      <c r="C59" s="1"/>
      <c r="D59" s="1"/>
      <c r="E59" s="1"/>
      <c r="F59" s="1" t="s">
        <v>52</v>
      </c>
      <c r="G59" s="4">
        <v>566.19000000000005</v>
      </c>
      <c r="H59" s="4">
        <v>500</v>
      </c>
      <c r="I59" s="4">
        <f>ROUND((G59-H59),5)</f>
        <v>66.19</v>
      </c>
    </row>
    <row r="60" spans="1:9" x14ac:dyDescent="0.3">
      <c r="A60" s="1"/>
      <c r="B60" s="1"/>
      <c r="C60" s="1"/>
      <c r="D60" s="1"/>
      <c r="E60" s="1" t="s">
        <v>55</v>
      </c>
      <c r="F60" s="1"/>
      <c r="G60" s="3">
        <f>ROUND(SUM(G54:G59),5)</f>
        <v>36744.67</v>
      </c>
      <c r="H60" s="3">
        <f>ROUND(SUM(H54:H59),5)</f>
        <v>43251.4</v>
      </c>
      <c r="I60" s="3">
        <f>ROUND((G60-H60),5)</f>
        <v>-6506.73</v>
      </c>
    </row>
    <row r="61" spans="1:9" ht="15" thickBot="1" x14ac:dyDescent="0.35">
      <c r="A61" s="1"/>
      <c r="B61" s="1"/>
      <c r="C61" s="1"/>
      <c r="D61" s="1"/>
      <c r="E61" s="1" t="s">
        <v>56</v>
      </c>
      <c r="F61" s="1"/>
      <c r="G61" s="5">
        <v>0</v>
      </c>
      <c r="H61" s="5">
        <v>2000</v>
      </c>
      <c r="I61" s="5">
        <f>ROUND((G61-H61),5)</f>
        <v>-2000</v>
      </c>
    </row>
    <row r="62" spans="1:9" ht="15" thickBot="1" x14ac:dyDescent="0.35">
      <c r="A62" s="1"/>
      <c r="B62" s="1"/>
      <c r="C62" s="1"/>
      <c r="D62" s="1" t="s">
        <v>57</v>
      </c>
      <c r="E62" s="1"/>
      <c r="F62" s="1"/>
      <c r="G62" s="7">
        <f>ROUND(G14+SUM(G20:G22)+G26+SUM(G31:G33)+SUM(G36:G42)+G46+G53+SUM(G60:G61),5)</f>
        <v>203525.85</v>
      </c>
      <c r="H62" s="7">
        <f>ROUND(H14+SUM(H20:H22)+H26+SUM(H31:H33)+SUM(H36:H42)+H46+H53+SUM(H60:H61),5)</f>
        <v>227976.08</v>
      </c>
      <c r="I62" s="7">
        <f>ROUND((G62-H62),5)</f>
        <v>-24450.23</v>
      </c>
    </row>
    <row r="63" spans="1:9" ht="15" thickBot="1" x14ac:dyDescent="0.35">
      <c r="A63" s="1"/>
      <c r="B63" s="1" t="s">
        <v>58</v>
      </c>
      <c r="C63" s="1"/>
      <c r="D63" s="1"/>
      <c r="E63" s="1"/>
      <c r="F63" s="1"/>
      <c r="G63" s="7">
        <f>ROUND(G3+G13-G62,5)</f>
        <v>20734.39</v>
      </c>
      <c r="H63" s="7">
        <f>ROUND(H3+H13-H62,5)</f>
        <v>3315.69</v>
      </c>
      <c r="I63" s="7">
        <f>ROUND((G63-H63),5)</f>
        <v>17418.7</v>
      </c>
    </row>
    <row r="64" spans="1:9" s="9" customFormat="1" ht="13.8" thickBot="1" x14ac:dyDescent="0.3">
      <c r="A64" s="1" t="s">
        <v>59</v>
      </c>
      <c r="B64" s="1"/>
      <c r="C64" s="1"/>
      <c r="D64" s="1"/>
      <c r="E64" s="1"/>
      <c r="F64" s="1"/>
      <c r="G64" s="8">
        <f>G63</f>
        <v>20734.39</v>
      </c>
      <c r="H64" s="8">
        <f>H63</f>
        <v>3315.69</v>
      </c>
      <c r="I64" s="8">
        <f>ROUND((G64-H64),5)</f>
        <v>17418.7</v>
      </c>
    </row>
    <row r="65" ht="15" thickTop="1" x14ac:dyDescent="0.3"/>
  </sheetData>
  <pageMargins left="0.7" right="0.7" top="0.75" bottom="0.75" header="0.3" footer="0.3"/>
  <pageSetup orientation="portrait" r:id="rId1"/>
  <headerFooter>
    <oddHeader>&amp;L&amp;"Arial,Bold"&amp;8 3:33 PM
&amp;"Times New Roman,Bold"&amp;10 01/07/21
&amp;"Arial,Bold"&amp;8 Accrual Basis</oddHeader>
    <oddFooter>&amp;R&amp;"Times New Roman,Bold"&amp;10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Sue</cp:lastModifiedBy>
  <dcterms:created xsi:type="dcterms:W3CDTF">2021-01-07T23:33:19Z</dcterms:created>
  <dcterms:modified xsi:type="dcterms:W3CDTF">2021-01-07T23:33:22Z</dcterms:modified>
</cp:coreProperties>
</file>