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2affa21817cac2/Documents/Excel/Inland Action/Financials/"/>
    </mc:Choice>
  </mc:AlternateContent>
  <xr:revisionPtr revIDLastSave="0" documentId="8_{59E84A1C-98AA-4BCE-AD53-9454C3035383}" xr6:coauthVersionLast="45" xr6:coauthVersionMax="45" xr10:uidLastSave="{00000000-0000-0000-0000-000000000000}"/>
  <bookViews>
    <workbookView xWindow="-98" yWindow="-98" windowWidth="20715" windowHeight="13276" xr2:uid="{7F99A68D-9692-4E79-B3CD-9EA42791A89A}"/>
  </bookViews>
  <sheets>
    <sheet name="Sheet1" sheetId="1" r:id="rId1"/>
  </sheets>
  <definedNames>
    <definedName name="QBCANSUPPORTUPDATE" localSheetId="0">FALSE</definedName>
    <definedName name="QBCOMPANYFILENAME" localSheetId="0">"C:\QuickBooks Data\Company Files\Inland_a.QBW"</definedName>
    <definedName name="QBENDDATE" localSheetId="0">20200930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H63" i="1"/>
  <c r="G63" i="1"/>
  <c r="I62" i="1"/>
  <c r="H62" i="1"/>
  <c r="G62" i="1"/>
  <c r="I61" i="1"/>
  <c r="H61" i="1"/>
  <c r="G61" i="1"/>
  <c r="I60" i="1"/>
  <c r="I59" i="1"/>
  <c r="H59" i="1"/>
  <c r="G59" i="1"/>
  <c r="I58" i="1"/>
  <c r="I57" i="1"/>
  <c r="I56" i="1"/>
  <c r="I55" i="1"/>
  <c r="I54" i="1"/>
  <c r="I52" i="1"/>
  <c r="H52" i="1"/>
  <c r="G52" i="1"/>
  <c r="I51" i="1"/>
  <c r="I50" i="1"/>
  <c r="I49" i="1"/>
  <c r="I48" i="1"/>
  <c r="I47" i="1"/>
  <c r="I45" i="1"/>
  <c r="H45" i="1"/>
  <c r="G45" i="1"/>
  <c r="I43" i="1"/>
  <c r="I41" i="1"/>
  <c r="I40" i="1"/>
  <c r="I39" i="1"/>
  <c r="I37" i="1"/>
  <c r="I36" i="1"/>
  <c r="I35" i="1"/>
  <c r="H35" i="1"/>
  <c r="G35" i="1"/>
  <c r="I34" i="1"/>
  <c r="I32" i="1"/>
  <c r="I31" i="1"/>
  <c r="H31" i="1"/>
  <c r="G31" i="1"/>
  <c r="I30" i="1"/>
  <c r="I29" i="1"/>
  <c r="I28" i="1"/>
  <c r="I26" i="1"/>
  <c r="H26" i="1"/>
  <c r="G26" i="1"/>
  <c r="I25" i="1"/>
  <c r="I24" i="1"/>
  <c r="I22" i="1"/>
  <c r="I20" i="1"/>
  <c r="H20" i="1"/>
  <c r="G20" i="1"/>
  <c r="I19" i="1"/>
  <c r="I18" i="1"/>
  <c r="I17" i="1"/>
  <c r="I16" i="1"/>
  <c r="I13" i="1"/>
  <c r="H13" i="1"/>
  <c r="G13" i="1"/>
  <c r="I12" i="1"/>
  <c r="H12" i="1"/>
  <c r="G12" i="1"/>
  <c r="I11" i="1"/>
  <c r="G10" i="1"/>
  <c r="I6" i="1"/>
  <c r="I5" i="1"/>
</calcChain>
</file>

<file path=xl/sharedStrings.xml><?xml version="1.0" encoding="utf-8"?>
<sst xmlns="http://schemas.openxmlformats.org/spreadsheetml/2006/main" count="64" uniqueCount="59">
  <si>
    <t>Jan - Sep 20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</si>
  <si>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</si>
  <si>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</si>
  <si>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</si>
  <si>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</si>
  <si>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</si>
  <si>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</si>
  <si>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4135 · Donations to IA</t>
  </si>
  <si>
    <t>4135-B · Donation - Wash Air Fare</t>
  </si>
  <si>
    <t>4135-D · Donation - Wash Hotel</t>
  </si>
  <si>
    <t>Total 4135 · Donations to IA</t>
  </si>
  <si>
    <t>4998 · Interest Income</t>
  </si>
  <si>
    <t>Total Income</t>
  </si>
  <si>
    <t>Gross Profit</t>
  </si>
  <si>
    <t>Expense</t>
  </si>
  <si>
    <t>5000 · Payroll Expenses</t>
  </si>
  <si>
    <t>5010 · Gross Wages</t>
  </si>
  <si>
    <t>5020 · Payroll Taxes</t>
  </si>
  <si>
    <t>5030 · Worker's Compensation</t>
  </si>
  <si>
    <t>5000 · Payroll Expenses - Other</t>
  </si>
  <si>
    <t>Total 5000 · Payroll Expenses</t>
  </si>
  <si>
    <t>5101 · Bad Debt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</si>
  <si>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</si>
  <si>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</si>
  <si>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</si>
  <si>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</si>
  <si>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</si>
  <si>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</si>
  <si>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</si>
  <si>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</si>
  <si>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</si>
  <si>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</si>
  <si>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</si>
  <si>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5280 · Equipment repairs</t>
  </si>
  <si>
    <t>5282 · Equipment Contracts</t>
  </si>
  <si>
    <t>Total 5280 · Equipment repairs</t>
  </si>
  <si>
    <t>5290 · Insurance</t>
  </si>
  <si>
    <t>5310 · Legal, Accounting &amp; Consulting</t>
  </si>
  <si>
    <t>5315 · Miscellaneous</t>
  </si>
  <si>
    <t>5320 · Office Expense</t>
  </si>
  <si>
    <t>5330 · Postage</t>
  </si>
  <si>
    <t>5340 · Program Expense</t>
  </si>
  <si>
    <t>5410 · Tax and licenses</t>
  </si>
  <si>
    <t>5416 · Licenses, Fees &amp; Permits</t>
  </si>
  <si>
    <t>5410 · Tax and licenses - Other</t>
  </si>
  <si>
    <t>Total 5410 · Tax and licenses</t>
  </si>
  <si>
    <t>5432 · Sacramento Trip</t>
  </si>
  <si>
    <t>Air Fare</t>
  </si>
  <si>
    <t>Dinner</t>
  </si>
  <si>
    <t>Hotel</t>
  </si>
  <si>
    <t>Meal</t>
  </si>
  <si>
    <t>Miscellaneous</t>
  </si>
  <si>
    <t>Total 5432 · Sacramento Trip</t>
  </si>
  <si>
    <t>5434 · Washington DC Trip</t>
  </si>
  <si>
    <t>Total 5434 · Washington DC Trip</t>
  </si>
  <si>
    <t>5450 · Special Events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</si>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</sst>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A6CA-3975-4DC5-A0C4-6DF1B67AC57C}">
  <dimension ref="A1:I64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25" x14ac:dyDescent="0.45"/>
  <cols>
    <col min="1" max="5" width="3" style="13" customWidth="1"/>
    <col min="6" max="6" width="34.33203125" style="13" customWidth="1"/>
    <col min="7" max="7" width="10.796875" style="14" bestFit="1" customWidth="1"/>
    <col min="8" max="8" width="9.86328125" style="14" bestFit="1" customWidth="1"/>
    <col min="9" max="9" width="12.86328125" style="14" bestFit="1" customWidth="1"/>
  </cols>
  <sheetData>
    <row r="1" spans="1:9" ht="14.65" thickBot="1" x14ac:dyDescent="0.5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5" thickTop="1" thickBot="1" x14ac:dyDescent="0.5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4.65" thickTop="1" x14ac:dyDescent="0.45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45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45">
      <c r="A5" s="1"/>
      <c r="B5" s="1"/>
      <c r="C5" s="1"/>
      <c r="D5" s="1"/>
      <c r="E5" s="1" t="s">
        <v>5</v>
      </c>
      <c r="F5" s="1"/>
      <c r="G5" s="3">
        <v>164272.48000000001</v>
      </c>
      <c r="H5" s="3">
        <v>159693</v>
      </c>
      <c r="I5" s="3">
        <f>ROUND((G5-H5),5)</f>
        <v>4579.4799999999996</v>
      </c>
    </row>
    <row r="6" spans="1:9" x14ac:dyDescent="0.45">
      <c r="A6" s="1"/>
      <c r="B6" s="1"/>
      <c r="C6" s="1"/>
      <c r="D6" s="1"/>
      <c r="E6" s="1" t="s">
        <v>6</v>
      </c>
      <c r="F6" s="1"/>
      <c r="G6" s="3">
        <v>3300</v>
      </c>
      <c r="H6" s="3">
        <v>3750</v>
      </c>
      <c r="I6" s="3">
        <f>ROUND((G6-H6),5)</f>
        <v>-450</v>
      </c>
    </row>
    <row r="7" spans="1:9" x14ac:dyDescent="0.45">
      <c r="A7" s="1"/>
      <c r="B7" s="1"/>
      <c r="C7" s="1"/>
      <c r="D7" s="1"/>
      <c r="E7" s="1" t="s">
        <v>7</v>
      </c>
      <c r="F7" s="1"/>
      <c r="G7" s="3"/>
      <c r="H7" s="3"/>
      <c r="I7" s="3"/>
    </row>
    <row r="8" spans="1:9" x14ac:dyDescent="0.45">
      <c r="A8" s="1"/>
      <c r="B8" s="1"/>
      <c r="C8" s="1"/>
      <c r="D8" s="1"/>
      <c r="E8" s="1"/>
      <c r="F8" s="1" t="s">
        <v>8</v>
      </c>
      <c r="G8" s="3">
        <v>3500</v>
      </c>
      <c r="H8" s="3"/>
      <c r="I8" s="3"/>
    </row>
    <row r="9" spans="1:9" ht="14.65" thickBot="1" x14ac:dyDescent="0.5">
      <c r="A9" s="1"/>
      <c r="B9" s="1"/>
      <c r="C9" s="1"/>
      <c r="D9" s="1"/>
      <c r="E9" s="1"/>
      <c r="F9" s="1" t="s">
        <v>9</v>
      </c>
      <c r="G9" s="4">
        <v>962.13</v>
      </c>
      <c r="H9" s="3"/>
      <c r="I9" s="3"/>
    </row>
    <row r="10" spans="1:9" x14ac:dyDescent="0.45">
      <c r="A10" s="1"/>
      <c r="B10" s="1"/>
      <c r="C10" s="1"/>
      <c r="D10" s="1"/>
      <c r="E10" s="1" t="s">
        <v>10</v>
      </c>
      <c r="F10" s="1"/>
      <c r="G10" s="3">
        <f>ROUND(SUM(G7:G9),5)</f>
        <v>4462.13</v>
      </c>
      <c r="H10" s="3"/>
      <c r="I10" s="3"/>
    </row>
    <row r="11" spans="1:9" ht="14.65" thickBot="1" x14ac:dyDescent="0.5">
      <c r="A11" s="1"/>
      <c r="B11" s="1"/>
      <c r="C11" s="1"/>
      <c r="D11" s="1"/>
      <c r="E11" s="1" t="s">
        <v>11</v>
      </c>
      <c r="F11" s="1"/>
      <c r="G11" s="5">
        <v>792.63</v>
      </c>
      <c r="H11" s="5">
        <v>961.32</v>
      </c>
      <c r="I11" s="5">
        <f>ROUND((G11-H11),5)</f>
        <v>-168.69</v>
      </c>
    </row>
    <row r="12" spans="1:9" ht="14.65" thickBot="1" x14ac:dyDescent="0.5">
      <c r="A12" s="1"/>
      <c r="B12" s="1"/>
      <c r="C12" s="1"/>
      <c r="D12" s="1" t="s">
        <v>12</v>
      </c>
      <c r="E12" s="1"/>
      <c r="F12" s="1"/>
      <c r="G12" s="6">
        <f>ROUND(SUM(G4:G6)+SUM(G10:G11),5)</f>
        <v>172827.24</v>
      </c>
      <c r="H12" s="6">
        <f>ROUND(SUM(H4:H6)+SUM(H10:H11),5)</f>
        <v>164404.32</v>
      </c>
      <c r="I12" s="6">
        <f>ROUND((G12-H12),5)</f>
        <v>8422.92</v>
      </c>
    </row>
    <row r="13" spans="1:9" x14ac:dyDescent="0.45">
      <c r="A13" s="1"/>
      <c r="B13" s="1"/>
      <c r="C13" s="1" t="s">
        <v>13</v>
      </c>
      <c r="D13" s="1"/>
      <c r="E13" s="1"/>
      <c r="F13" s="1"/>
      <c r="G13" s="3">
        <f>G12</f>
        <v>172827.24</v>
      </c>
      <c r="H13" s="3">
        <f>H12</f>
        <v>164404.32</v>
      </c>
      <c r="I13" s="3">
        <f>ROUND((G13-H13),5)</f>
        <v>8422.92</v>
      </c>
    </row>
    <row r="14" spans="1:9" x14ac:dyDescent="0.45">
      <c r="A14" s="1"/>
      <c r="B14" s="1"/>
      <c r="C14" s="1"/>
      <c r="D14" s="1" t="s">
        <v>14</v>
      </c>
      <c r="E14" s="1"/>
      <c r="F14" s="1"/>
      <c r="G14" s="3"/>
      <c r="H14" s="3"/>
      <c r="I14" s="3"/>
    </row>
    <row r="15" spans="1:9" x14ac:dyDescent="0.45">
      <c r="A15" s="1"/>
      <c r="B15" s="1"/>
      <c r="C15" s="1"/>
      <c r="D15" s="1"/>
      <c r="E15" s="1" t="s">
        <v>15</v>
      </c>
      <c r="F15" s="1"/>
      <c r="G15" s="3"/>
      <c r="H15" s="3"/>
      <c r="I15" s="3"/>
    </row>
    <row r="16" spans="1:9" x14ac:dyDescent="0.45">
      <c r="A16" s="1"/>
      <c r="B16" s="1"/>
      <c r="C16" s="1"/>
      <c r="D16" s="1"/>
      <c r="E16" s="1"/>
      <c r="F16" s="1" t="s">
        <v>16</v>
      </c>
      <c r="G16" s="3">
        <v>100868.66</v>
      </c>
      <c r="H16" s="3">
        <v>100977.8</v>
      </c>
      <c r="I16" s="3">
        <f>ROUND((G16-H16),5)</f>
        <v>-109.14</v>
      </c>
    </row>
    <row r="17" spans="1:9" x14ac:dyDescent="0.45">
      <c r="A17" s="1"/>
      <c r="B17" s="1"/>
      <c r="C17" s="1"/>
      <c r="D17" s="1"/>
      <c r="E17" s="1"/>
      <c r="F17" s="1" t="s">
        <v>17</v>
      </c>
      <c r="G17" s="3">
        <v>8080.45</v>
      </c>
      <c r="H17" s="3">
        <v>9593.0499999999993</v>
      </c>
      <c r="I17" s="3">
        <f>ROUND((G17-H17),5)</f>
        <v>-1512.6</v>
      </c>
    </row>
    <row r="18" spans="1:9" x14ac:dyDescent="0.45">
      <c r="A18" s="1"/>
      <c r="B18" s="1"/>
      <c r="C18" s="1"/>
      <c r="D18" s="1"/>
      <c r="E18" s="1"/>
      <c r="F18" s="1" t="s">
        <v>18</v>
      </c>
      <c r="G18" s="3">
        <v>331.65</v>
      </c>
      <c r="H18" s="3">
        <v>1136.25</v>
      </c>
      <c r="I18" s="3">
        <f>ROUND((G18-H18),5)</f>
        <v>-804.6</v>
      </c>
    </row>
    <row r="19" spans="1:9" ht="14.65" thickBot="1" x14ac:dyDescent="0.5">
      <c r="A19" s="1"/>
      <c r="B19" s="1"/>
      <c r="C19" s="1"/>
      <c r="D19" s="1"/>
      <c r="E19" s="1"/>
      <c r="F19" s="1" t="s">
        <v>19</v>
      </c>
      <c r="G19" s="4">
        <v>0</v>
      </c>
      <c r="H19" s="4">
        <v>0</v>
      </c>
      <c r="I19" s="4">
        <f>ROUND((G19-H19),5)</f>
        <v>0</v>
      </c>
    </row>
    <row r="20" spans="1:9" x14ac:dyDescent="0.45">
      <c r="A20" s="1"/>
      <c r="B20" s="1"/>
      <c r="C20" s="1"/>
      <c r="D20" s="1"/>
      <c r="E20" s="1" t="s">
        <v>20</v>
      </c>
      <c r="F20" s="1"/>
      <c r="G20" s="3">
        <f>ROUND(SUM(G15:G19),5)</f>
        <v>109280.76</v>
      </c>
      <c r="H20" s="3">
        <f>ROUND(SUM(H15:H19),5)</f>
        <v>111707.1</v>
      </c>
      <c r="I20" s="3">
        <f>ROUND((G20-H20),5)</f>
        <v>-2426.34</v>
      </c>
    </row>
    <row r="21" spans="1:9" x14ac:dyDescent="0.45">
      <c r="A21" s="1"/>
      <c r="B21" s="1"/>
      <c r="C21" s="1"/>
      <c r="D21" s="1"/>
      <c r="E21" s="1" t="s">
        <v>21</v>
      </c>
      <c r="F21" s="1"/>
      <c r="G21" s="3">
        <v>877</v>
      </c>
      <c r="H21" s="3"/>
      <c r="I21" s="3"/>
    </row>
    <row r="22" spans="1:9" x14ac:dyDescent="0.45">
      <c r="A22" s="1"/>
      <c r="B22" s="1"/>
      <c r="C22" s="1"/>
      <c r="D22" s="1"/>
      <c r="E22" s="1" t="s">
        <v>22</v>
      </c>
      <c r="F22" s="1"/>
      <c r="G22" s="3">
        <v>1350</v>
      </c>
      <c r="H22" s="3">
        <v>1350</v>
      </c>
      <c r="I22" s="3">
        <f>ROUND((G22-H22),5)</f>
        <v>0</v>
      </c>
    </row>
    <row r="23" spans="1:9" x14ac:dyDescent="0.45">
      <c r="A23" s="1"/>
      <c r="B23" s="1"/>
      <c r="C23" s="1"/>
      <c r="D23" s="1"/>
      <c r="E23" s="1" t="s">
        <v>23</v>
      </c>
      <c r="F23" s="1"/>
      <c r="G23" s="3"/>
      <c r="H23" s="3"/>
      <c r="I23" s="3"/>
    </row>
    <row r="24" spans="1:9" x14ac:dyDescent="0.45">
      <c r="A24" s="1"/>
      <c r="B24" s="1"/>
      <c r="C24" s="1"/>
      <c r="D24" s="1"/>
      <c r="E24" s="1"/>
      <c r="F24" s="1" t="s">
        <v>24</v>
      </c>
      <c r="G24" s="3">
        <v>8871.75</v>
      </c>
      <c r="H24" s="3">
        <v>1500.02</v>
      </c>
      <c r="I24" s="3">
        <f>ROUND((G24-H24),5)</f>
        <v>7371.73</v>
      </c>
    </row>
    <row r="25" spans="1:9" ht="14.65" thickBot="1" x14ac:dyDescent="0.5">
      <c r="A25" s="1"/>
      <c r="B25" s="1"/>
      <c r="C25" s="1"/>
      <c r="D25" s="1"/>
      <c r="E25" s="1"/>
      <c r="F25" s="1" t="s">
        <v>25</v>
      </c>
      <c r="G25" s="4">
        <v>377.99</v>
      </c>
      <c r="H25" s="4">
        <v>900</v>
      </c>
      <c r="I25" s="4">
        <f>ROUND((G25-H25),5)</f>
        <v>-522.01</v>
      </c>
    </row>
    <row r="26" spans="1:9" x14ac:dyDescent="0.45">
      <c r="A26" s="1"/>
      <c r="B26" s="1"/>
      <c r="C26" s="1"/>
      <c r="D26" s="1"/>
      <c r="E26" s="1" t="s">
        <v>26</v>
      </c>
      <c r="F26" s="1"/>
      <c r="G26" s="3">
        <f>ROUND(SUM(G23:G25),5)</f>
        <v>9249.74</v>
      </c>
      <c r="H26" s="3">
        <f>ROUND(SUM(H23:H25),5)</f>
        <v>2400.02</v>
      </c>
      <c r="I26" s="3">
        <f>ROUND((G26-H26),5)</f>
        <v>6849.72</v>
      </c>
    </row>
    <row r="27" spans="1:9" x14ac:dyDescent="0.45">
      <c r="A27" s="1"/>
      <c r="B27" s="1"/>
      <c r="C27" s="1"/>
      <c r="D27" s="1"/>
      <c r="E27" s="1" t="s">
        <v>27</v>
      </c>
      <c r="F27" s="1"/>
      <c r="G27" s="3"/>
      <c r="H27" s="3"/>
      <c r="I27" s="3"/>
    </row>
    <row r="28" spans="1:9" x14ac:dyDescent="0.45">
      <c r="A28" s="1"/>
      <c r="B28" s="1"/>
      <c r="C28" s="1"/>
      <c r="D28" s="1"/>
      <c r="E28" s="1"/>
      <c r="F28" s="1" t="s">
        <v>28</v>
      </c>
      <c r="G28" s="3">
        <v>0</v>
      </c>
      <c r="H28" s="3">
        <v>75.010000000000005</v>
      </c>
      <c r="I28" s="3">
        <f>ROUND((G28-H28),5)</f>
        <v>-75.010000000000005</v>
      </c>
    </row>
    <row r="29" spans="1:9" x14ac:dyDescent="0.45">
      <c r="A29" s="1"/>
      <c r="B29" s="1"/>
      <c r="C29" s="1"/>
      <c r="D29" s="1"/>
      <c r="E29" s="1"/>
      <c r="F29" s="1" t="s">
        <v>29</v>
      </c>
      <c r="G29" s="3">
        <v>0</v>
      </c>
      <c r="H29" s="3">
        <v>187.46</v>
      </c>
      <c r="I29" s="3">
        <f>ROUND((G29-H29),5)</f>
        <v>-187.46</v>
      </c>
    </row>
    <row r="30" spans="1:9" ht="14.65" thickBot="1" x14ac:dyDescent="0.5">
      <c r="A30" s="1"/>
      <c r="B30" s="1"/>
      <c r="C30" s="1"/>
      <c r="D30" s="1"/>
      <c r="E30" s="1"/>
      <c r="F30" s="1" t="s">
        <v>30</v>
      </c>
      <c r="G30" s="4">
        <v>0</v>
      </c>
      <c r="H30" s="4">
        <v>1499.99</v>
      </c>
      <c r="I30" s="4">
        <f>ROUND((G30-H30),5)</f>
        <v>-1499.99</v>
      </c>
    </row>
    <row r="31" spans="1:9" x14ac:dyDescent="0.45">
      <c r="A31" s="1"/>
      <c r="B31" s="1"/>
      <c r="C31" s="1"/>
      <c r="D31" s="1"/>
      <c r="E31" s="1" t="s">
        <v>31</v>
      </c>
      <c r="F31" s="1"/>
      <c r="G31" s="3">
        <f>ROUND(SUM(G27:G30),5)</f>
        <v>0</v>
      </c>
      <c r="H31" s="3">
        <f>ROUND(SUM(H27:H30),5)</f>
        <v>1762.46</v>
      </c>
      <c r="I31" s="3">
        <f>ROUND((G31-H31),5)</f>
        <v>-1762.46</v>
      </c>
    </row>
    <row r="32" spans="1:9" x14ac:dyDescent="0.45">
      <c r="A32" s="1"/>
      <c r="B32" s="1"/>
      <c r="C32" s="1"/>
      <c r="D32" s="1"/>
      <c r="E32" s="1" t="s">
        <v>32</v>
      </c>
      <c r="F32" s="1"/>
      <c r="G32" s="3">
        <v>900</v>
      </c>
      <c r="H32" s="3">
        <v>225</v>
      </c>
      <c r="I32" s="3">
        <f>ROUND((G32-H32),5)</f>
        <v>675</v>
      </c>
    </row>
    <row r="33" spans="1:9" x14ac:dyDescent="0.45">
      <c r="A33" s="1"/>
      <c r="B33" s="1"/>
      <c r="C33" s="1"/>
      <c r="D33" s="1"/>
      <c r="E33" s="1" t="s">
        <v>33</v>
      </c>
      <c r="F33" s="1"/>
      <c r="G33" s="3"/>
      <c r="H33" s="3"/>
      <c r="I33" s="3"/>
    </row>
    <row r="34" spans="1:9" ht="14.65" thickBot="1" x14ac:dyDescent="0.5">
      <c r="A34" s="1"/>
      <c r="B34" s="1"/>
      <c r="C34" s="1"/>
      <c r="D34" s="1"/>
      <c r="E34" s="1"/>
      <c r="F34" s="1" t="s">
        <v>34</v>
      </c>
      <c r="G34" s="4">
        <v>3867.08</v>
      </c>
      <c r="H34" s="4">
        <v>4208.7</v>
      </c>
      <c r="I34" s="4">
        <f>ROUND((G34-H34),5)</f>
        <v>-341.62</v>
      </c>
    </row>
    <row r="35" spans="1:9" x14ac:dyDescent="0.45">
      <c r="A35" s="1"/>
      <c r="B35" s="1"/>
      <c r="C35" s="1"/>
      <c r="D35" s="1"/>
      <c r="E35" s="1" t="s">
        <v>35</v>
      </c>
      <c r="F35" s="1"/>
      <c r="G35" s="3">
        <f>ROUND(SUM(G33:G34),5)</f>
        <v>3867.08</v>
      </c>
      <c r="H35" s="3">
        <f>ROUND(SUM(H33:H34),5)</f>
        <v>4208.7</v>
      </c>
      <c r="I35" s="3">
        <f>ROUND((G35-H35),5)</f>
        <v>-341.62</v>
      </c>
    </row>
    <row r="36" spans="1:9" x14ac:dyDescent="0.45">
      <c r="A36" s="1"/>
      <c r="B36" s="1"/>
      <c r="C36" s="1"/>
      <c r="D36" s="1"/>
      <c r="E36" s="1" t="s">
        <v>36</v>
      </c>
      <c r="F36" s="1"/>
      <c r="G36" s="3">
        <v>2778</v>
      </c>
      <c r="H36" s="3">
        <v>2100</v>
      </c>
      <c r="I36" s="3">
        <f>ROUND((G36-H36),5)</f>
        <v>678</v>
      </c>
    </row>
    <row r="37" spans="1:9" x14ac:dyDescent="0.45">
      <c r="A37" s="1"/>
      <c r="B37" s="1"/>
      <c r="C37" s="1"/>
      <c r="D37" s="1"/>
      <c r="E37" s="1" t="s">
        <v>37</v>
      </c>
      <c r="F37" s="1"/>
      <c r="G37" s="3">
        <v>4300</v>
      </c>
      <c r="H37" s="3">
        <v>2624.99</v>
      </c>
      <c r="I37" s="3">
        <f>ROUND((G37-H37),5)</f>
        <v>1675.01</v>
      </c>
    </row>
    <row r="38" spans="1:9" x14ac:dyDescent="0.45">
      <c r="A38" s="1"/>
      <c r="B38" s="1"/>
      <c r="C38" s="1"/>
      <c r="D38" s="1"/>
      <c r="E38" s="1" t="s">
        <v>38</v>
      </c>
      <c r="F38" s="1"/>
      <c r="G38" s="3">
        <v>25</v>
      </c>
      <c r="H38" s="3"/>
      <c r="I38" s="3"/>
    </row>
    <row r="39" spans="1:9" x14ac:dyDescent="0.45">
      <c r="A39" s="1"/>
      <c r="B39" s="1"/>
      <c r="C39" s="1"/>
      <c r="D39" s="1"/>
      <c r="E39" s="1" t="s">
        <v>39</v>
      </c>
      <c r="F39" s="1"/>
      <c r="G39" s="3">
        <v>27.63</v>
      </c>
      <c r="H39" s="3">
        <v>363.65</v>
      </c>
      <c r="I39" s="3">
        <f>ROUND((G39-H39),5)</f>
        <v>-336.02</v>
      </c>
    </row>
    <row r="40" spans="1:9" x14ac:dyDescent="0.45">
      <c r="A40" s="1"/>
      <c r="B40" s="1"/>
      <c r="C40" s="1"/>
      <c r="D40" s="1"/>
      <c r="E40" s="1" t="s">
        <v>40</v>
      </c>
      <c r="F40" s="1"/>
      <c r="G40" s="3">
        <v>66</v>
      </c>
      <c r="H40" s="3">
        <v>45</v>
      </c>
      <c r="I40" s="3">
        <f>ROUND((G40-H40),5)</f>
        <v>21</v>
      </c>
    </row>
    <row r="41" spans="1:9" x14ac:dyDescent="0.45">
      <c r="A41" s="1"/>
      <c r="B41" s="1"/>
      <c r="C41" s="1"/>
      <c r="D41" s="1"/>
      <c r="E41" s="1" t="s">
        <v>41</v>
      </c>
      <c r="F41" s="1"/>
      <c r="G41" s="3">
        <v>1206.97</v>
      </c>
      <c r="H41" s="3">
        <v>7473.01</v>
      </c>
      <c r="I41" s="3">
        <f>ROUND((G41-H41),5)</f>
        <v>-6266.04</v>
      </c>
    </row>
    <row r="42" spans="1:9" x14ac:dyDescent="0.45">
      <c r="A42" s="1"/>
      <c r="B42" s="1"/>
      <c r="C42" s="1"/>
      <c r="D42" s="1"/>
      <c r="E42" s="1" t="s">
        <v>42</v>
      </c>
      <c r="F42" s="1"/>
      <c r="G42" s="3"/>
      <c r="H42" s="3"/>
      <c r="I42" s="3"/>
    </row>
    <row r="43" spans="1:9" x14ac:dyDescent="0.45">
      <c r="A43" s="1"/>
      <c r="B43" s="1"/>
      <c r="C43" s="1"/>
      <c r="D43" s="1"/>
      <c r="E43" s="1"/>
      <c r="F43" s="1" t="s">
        <v>43</v>
      </c>
      <c r="G43" s="3">
        <v>10</v>
      </c>
      <c r="H43" s="3">
        <v>7.51</v>
      </c>
      <c r="I43" s="3">
        <f>ROUND((G43-H43),5)</f>
        <v>2.4900000000000002</v>
      </c>
    </row>
    <row r="44" spans="1:9" ht="14.65" thickBot="1" x14ac:dyDescent="0.5">
      <c r="A44" s="1"/>
      <c r="B44" s="1"/>
      <c r="C44" s="1"/>
      <c r="D44" s="1"/>
      <c r="E44" s="1"/>
      <c r="F44" s="1" t="s">
        <v>44</v>
      </c>
      <c r="G44" s="4">
        <v>10</v>
      </c>
      <c r="H44" s="4"/>
      <c r="I44" s="4"/>
    </row>
    <row r="45" spans="1:9" x14ac:dyDescent="0.45">
      <c r="A45" s="1"/>
      <c r="B45" s="1"/>
      <c r="C45" s="1"/>
      <c r="D45" s="1"/>
      <c r="E45" s="1" t="s">
        <v>45</v>
      </c>
      <c r="F45" s="1"/>
      <c r="G45" s="3">
        <f>ROUND(SUM(G42:G44),5)</f>
        <v>20</v>
      </c>
      <c r="H45" s="3">
        <f>ROUND(SUM(H42:H44),5)</f>
        <v>7.51</v>
      </c>
      <c r="I45" s="3">
        <f>ROUND((G45-H45),5)</f>
        <v>12.49</v>
      </c>
    </row>
    <row r="46" spans="1:9" x14ac:dyDescent="0.45">
      <c r="A46" s="1"/>
      <c r="B46" s="1"/>
      <c r="C46" s="1"/>
      <c r="D46" s="1"/>
      <c r="E46" s="1" t="s">
        <v>46</v>
      </c>
      <c r="F46" s="1"/>
      <c r="G46" s="3"/>
      <c r="H46" s="3"/>
      <c r="I46" s="3"/>
    </row>
    <row r="47" spans="1:9" x14ac:dyDescent="0.45">
      <c r="A47" s="1"/>
      <c r="B47" s="1"/>
      <c r="C47" s="1"/>
      <c r="D47" s="1"/>
      <c r="E47" s="1"/>
      <c r="F47" s="1" t="s">
        <v>47</v>
      </c>
      <c r="G47" s="3">
        <v>0</v>
      </c>
      <c r="H47" s="3">
        <v>6000</v>
      </c>
      <c r="I47" s="3">
        <f t="shared" ref="I47:I52" si="0">ROUND((G47-H47),5)</f>
        <v>-6000</v>
      </c>
    </row>
    <row r="48" spans="1:9" x14ac:dyDescent="0.45">
      <c r="A48" s="1"/>
      <c r="B48" s="1"/>
      <c r="C48" s="1"/>
      <c r="D48" s="1"/>
      <c r="E48" s="1"/>
      <c r="F48" s="1" t="s">
        <v>48</v>
      </c>
      <c r="G48" s="3">
        <v>0</v>
      </c>
      <c r="H48" s="3">
        <v>2535</v>
      </c>
      <c r="I48" s="3">
        <f t="shared" si="0"/>
        <v>-2535</v>
      </c>
    </row>
    <row r="49" spans="1:9" x14ac:dyDescent="0.45">
      <c r="A49" s="1"/>
      <c r="B49" s="1"/>
      <c r="C49" s="1"/>
      <c r="D49" s="1"/>
      <c r="E49" s="1"/>
      <c r="F49" s="1" t="s">
        <v>49</v>
      </c>
      <c r="G49" s="3">
        <v>0</v>
      </c>
      <c r="H49" s="3">
        <v>500</v>
      </c>
      <c r="I49" s="3">
        <f t="shared" si="0"/>
        <v>-500</v>
      </c>
    </row>
    <row r="50" spans="1:9" x14ac:dyDescent="0.45">
      <c r="A50" s="1"/>
      <c r="B50" s="1"/>
      <c r="C50" s="1"/>
      <c r="D50" s="1"/>
      <c r="E50" s="1"/>
      <c r="F50" s="1" t="s">
        <v>50</v>
      </c>
      <c r="G50" s="3">
        <v>0</v>
      </c>
      <c r="H50" s="3">
        <v>150</v>
      </c>
      <c r="I50" s="3">
        <f t="shared" si="0"/>
        <v>-150</v>
      </c>
    </row>
    <row r="51" spans="1:9" ht="14.65" thickBot="1" x14ac:dyDescent="0.5">
      <c r="A51" s="1"/>
      <c r="B51" s="1"/>
      <c r="C51" s="1"/>
      <c r="D51" s="1"/>
      <c r="E51" s="1"/>
      <c r="F51" s="1" t="s">
        <v>51</v>
      </c>
      <c r="G51" s="4">
        <v>0</v>
      </c>
      <c r="H51" s="4">
        <v>250</v>
      </c>
      <c r="I51" s="4">
        <f t="shared" si="0"/>
        <v>-250</v>
      </c>
    </row>
    <row r="52" spans="1:9" x14ac:dyDescent="0.45">
      <c r="A52" s="1"/>
      <c r="B52" s="1"/>
      <c r="C52" s="1"/>
      <c r="D52" s="1"/>
      <c r="E52" s="1" t="s">
        <v>52</v>
      </c>
      <c r="F52" s="1"/>
      <c r="G52" s="3">
        <f>ROUND(SUM(G46:G51),5)</f>
        <v>0</v>
      </c>
      <c r="H52" s="3">
        <f>ROUND(SUM(H46:H51),5)</f>
        <v>9435</v>
      </c>
      <c r="I52" s="3">
        <f t="shared" si="0"/>
        <v>-9435</v>
      </c>
    </row>
    <row r="53" spans="1:9" x14ac:dyDescent="0.45">
      <c r="A53" s="1"/>
      <c r="B53" s="1"/>
      <c r="C53" s="1"/>
      <c r="D53" s="1"/>
      <c r="E53" s="1" t="s">
        <v>53</v>
      </c>
      <c r="F53" s="1"/>
      <c r="G53" s="3"/>
      <c r="H53" s="3"/>
      <c r="I53" s="3"/>
    </row>
    <row r="54" spans="1:9" x14ac:dyDescent="0.45">
      <c r="A54" s="1"/>
      <c r="B54" s="1"/>
      <c r="C54" s="1"/>
      <c r="D54" s="1"/>
      <c r="E54" s="1"/>
      <c r="F54" s="1" t="s">
        <v>47</v>
      </c>
      <c r="G54" s="3">
        <v>8835.3700000000008</v>
      </c>
      <c r="H54" s="3">
        <v>10500</v>
      </c>
      <c r="I54" s="3">
        <f t="shared" ref="I54:I63" si="1">ROUND((G54-H54),5)</f>
        <v>-1664.63</v>
      </c>
    </row>
    <row r="55" spans="1:9" x14ac:dyDescent="0.45">
      <c r="A55" s="1"/>
      <c r="B55" s="1"/>
      <c r="C55" s="1"/>
      <c r="D55" s="1"/>
      <c r="E55" s="1"/>
      <c r="F55" s="1" t="s">
        <v>48</v>
      </c>
      <c r="G55" s="3">
        <v>3300</v>
      </c>
      <c r="H55" s="3">
        <v>3000</v>
      </c>
      <c r="I55" s="3">
        <f t="shared" si="1"/>
        <v>300</v>
      </c>
    </row>
    <row r="56" spans="1:9" x14ac:dyDescent="0.45">
      <c r="A56" s="1"/>
      <c r="B56" s="1"/>
      <c r="C56" s="1"/>
      <c r="D56" s="1"/>
      <c r="E56" s="1"/>
      <c r="F56" s="1" t="s">
        <v>49</v>
      </c>
      <c r="G56" s="3">
        <v>23639.47</v>
      </c>
      <c r="H56" s="3">
        <v>28751.4</v>
      </c>
      <c r="I56" s="3">
        <f t="shared" si="1"/>
        <v>-5111.93</v>
      </c>
    </row>
    <row r="57" spans="1:9" x14ac:dyDescent="0.45">
      <c r="A57" s="1"/>
      <c r="B57" s="1"/>
      <c r="C57" s="1"/>
      <c r="D57" s="1"/>
      <c r="E57" s="1"/>
      <c r="F57" s="1" t="s">
        <v>50</v>
      </c>
      <c r="G57" s="3">
        <v>403.64</v>
      </c>
      <c r="H57" s="3">
        <v>500</v>
      </c>
      <c r="I57" s="3">
        <f t="shared" si="1"/>
        <v>-96.36</v>
      </c>
    </row>
    <row r="58" spans="1:9" ht="14.65" thickBot="1" x14ac:dyDescent="0.5">
      <c r="A58" s="1"/>
      <c r="B58" s="1"/>
      <c r="C58" s="1"/>
      <c r="D58" s="1"/>
      <c r="E58" s="1"/>
      <c r="F58" s="1" t="s">
        <v>51</v>
      </c>
      <c r="G58" s="4">
        <v>566.19000000000005</v>
      </c>
      <c r="H58" s="4">
        <v>500</v>
      </c>
      <c r="I58" s="4">
        <f t="shared" si="1"/>
        <v>66.19</v>
      </c>
    </row>
    <row r="59" spans="1:9" x14ac:dyDescent="0.45">
      <c r="A59" s="1"/>
      <c r="B59" s="1"/>
      <c r="C59" s="1"/>
      <c r="D59" s="1"/>
      <c r="E59" s="1" t="s">
        <v>54</v>
      </c>
      <c r="F59" s="1"/>
      <c r="G59" s="3">
        <f>ROUND(SUM(G53:G58),5)</f>
        <v>36744.67</v>
      </c>
      <c r="H59" s="3">
        <f>ROUND(SUM(H53:H58),5)</f>
        <v>43251.4</v>
      </c>
      <c r="I59" s="3">
        <f t="shared" si="1"/>
        <v>-6506.73</v>
      </c>
    </row>
    <row r="60" spans="1:9" ht="14.65" thickBot="1" x14ac:dyDescent="0.5">
      <c r="A60" s="1"/>
      <c r="B60" s="1"/>
      <c r="C60" s="1"/>
      <c r="D60" s="1"/>
      <c r="E60" s="1" t="s">
        <v>55</v>
      </c>
      <c r="F60" s="1"/>
      <c r="G60" s="5">
        <v>0</v>
      </c>
      <c r="H60" s="5">
        <v>1499.99</v>
      </c>
      <c r="I60" s="5">
        <f t="shared" si="1"/>
        <v>-1499.99</v>
      </c>
    </row>
    <row r="61" spans="1:9" ht="14.65" thickBot="1" x14ac:dyDescent="0.5">
      <c r="A61" s="1"/>
      <c r="B61" s="1"/>
      <c r="C61" s="1"/>
      <c r="D61" s="1" t="s">
        <v>56</v>
      </c>
      <c r="E61" s="1"/>
      <c r="F61" s="1"/>
      <c r="G61" s="7">
        <f>ROUND(G14+SUM(G20:G22)+G26+SUM(G31:G32)+SUM(G35:G41)+G45+G52+SUM(G59:G60),5)</f>
        <v>170692.85</v>
      </c>
      <c r="H61" s="7">
        <f>ROUND(H14+SUM(H20:H22)+H26+SUM(H31:H32)+SUM(H35:H41)+H45+H52+SUM(H59:H60),5)</f>
        <v>188453.83</v>
      </c>
      <c r="I61" s="7">
        <f t="shared" si="1"/>
        <v>-17760.98</v>
      </c>
    </row>
    <row r="62" spans="1:9" ht="14.65" thickBot="1" x14ac:dyDescent="0.5">
      <c r="A62" s="1"/>
      <c r="B62" s="1" t="s">
        <v>57</v>
      </c>
      <c r="C62" s="1"/>
      <c r="D62" s="1"/>
      <c r="E62" s="1"/>
      <c r="F62" s="1"/>
      <c r="G62" s="7">
        <f>ROUND(G3+G13-G61,5)</f>
        <v>2134.39</v>
      </c>
      <c r="H62" s="7">
        <f>ROUND(H3+H13-H61,5)</f>
        <v>-24049.51</v>
      </c>
      <c r="I62" s="7">
        <f t="shared" si="1"/>
        <v>26183.9</v>
      </c>
    </row>
    <row r="63" spans="1:9" s="9" customFormat="1" ht="13.15" thickBot="1" x14ac:dyDescent="0.4">
      <c r="A63" s="1" t="s">
        <v>58</v>
      </c>
      <c r="B63" s="1"/>
      <c r="C63" s="1"/>
      <c r="D63" s="1"/>
      <c r="E63" s="1"/>
      <c r="F63" s="1"/>
      <c r="G63" s="8">
        <f>G62</f>
        <v>2134.39</v>
      </c>
      <c r="H63" s="8">
        <f>H62</f>
        <v>-24049.51</v>
      </c>
      <c r="I63" s="8">
        <f t="shared" si="1"/>
        <v>26183.9</v>
      </c>
    </row>
    <row r="64" spans="1:9" ht="14.65" thickTop="1" x14ac:dyDescent="0.45"/>
  </sheetData>
  <pageMargins left="0.7" right="0.7" top="0.75" bottom="0.75" header="0.3" footer="0.3"/>
  <pageSetup orientation="portrait" r:id="rId1"/>
  <headerFooter>
    <oddHeader>&amp;L&amp;"Arial,Bold"&amp;8 1:10 PM
&amp;"Times New Roman,Bold"&amp;10 10/11/20
&amp;"Arial,Bold"&amp;8 Accrual Basis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Mark Kaenel</cp:lastModifiedBy>
  <cp:lastPrinted>2020-10-11T20:52:28Z</cp:lastPrinted>
  <dcterms:created xsi:type="dcterms:W3CDTF">2020-10-11T20:10:13Z</dcterms:created>
  <dcterms:modified xsi:type="dcterms:W3CDTF">2020-10-11T20:57:47Z</dcterms:modified>
</cp:coreProperties>
</file>