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ed2affa21817cac2/Documents/Excel/Inland Action/Budgets/"/>
    </mc:Choice>
  </mc:AlternateContent>
  <xr:revisionPtr revIDLastSave="4" documentId="8_{8B35FC1F-0A1A-4BEB-931C-F67C67E2C37A}" xr6:coauthVersionLast="47" xr6:coauthVersionMax="47" xr10:uidLastSave="{B07557E5-9021-4950-AB91-770B872395A8}"/>
  <bookViews>
    <workbookView xWindow="-120" yWindow="-120" windowWidth="29040" windowHeight="15840" xr2:uid="{00000000-000D-0000-FFFF-FFFF00000000}"/>
  </bookViews>
  <sheets>
    <sheet name="V4" sheetId="8" r:id="rId1"/>
  </sheets>
  <definedNames>
    <definedName name="_xlnm.Print_Area" localSheetId="0">'V4'!$A$1:$F$71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8" i="8" l="1"/>
  <c r="G67" i="8" s="1"/>
  <c r="G7" i="8"/>
  <c r="G15" i="8" s="1"/>
  <c r="G68" i="8" s="1"/>
  <c r="F28" i="8"/>
  <c r="F67" i="8" s="1"/>
  <c r="E28" i="8"/>
  <c r="E67" i="8" s="1"/>
  <c r="H25" i="8"/>
  <c r="H21" i="8"/>
  <c r="H20" i="8"/>
  <c r="F15" i="8"/>
  <c r="F68" i="8" s="1"/>
  <c r="E15" i="8"/>
  <c r="E68" i="8" s="1"/>
  <c r="H7" i="8"/>
  <c r="H15" i="8" s="1"/>
  <c r="H68" i="8" s="1"/>
  <c r="F7" i="8"/>
  <c r="E7" i="8"/>
  <c r="G69" i="8" l="1"/>
  <c r="F69" i="8"/>
  <c r="E69" i="8"/>
  <c r="H28" i="8"/>
  <c r="H67" i="8" s="1"/>
  <c r="H69" i="8" s="1"/>
</calcChain>
</file>

<file path=xl/sharedStrings.xml><?xml version="1.0" encoding="utf-8"?>
<sst xmlns="http://schemas.openxmlformats.org/spreadsheetml/2006/main" count="91" uniqueCount="83">
  <si>
    <t>Inland Action Budget</t>
  </si>
  <si>
    <t>2021 Actual</t>
  </si>
  <si>
    <t>Ordinary Income/Expense</t>
  </si>
  <si>
    <t>detail/specifics</t>
  </si>
  <si>
    <t>Income</t>
  </si>
  <si>
    <t>4110 · Membership Dues-Existing</t>
  </si>
  <si>
    <t>Membership Dues-New</t>
  </si>
  <si>
    <t xml:space="preserve">  Total Membership Dues</t>
  </si>
  <si>
    <t>4120 · Event Sponsorships</t>
  </si>
  <si>
    <t>WDC reception</t>
  </si>
  <si>
    <t>SAC dinner</t>
  </si>
  <si>
    <t>4235 - Donations</t>
  </si>
  <si>
    <t>4998 · Interest Income</t>
  </si>
  <si>
    <t>4999 · Reimbursed Expenses</t>
  </si>
  <si>
    <t>6030-Other Income</t>
  </si>
  <si>
    <t>Total Income</t>
  </si>
  <si>
    <t>Expense</t>
  </si>
  <si>
    <t>5000 · Payroll Expenses:</t>
  </si>
  <si>
    <t>Salary:  President</t>
  </si>
  <si>
    <t>Salary:  CEO</t>
  </si>
  <si>
    <t>Bonus:  CEO</t>
  </si>
  <si>
    <t>Bonus:  President</t>
  </si>
  <si>
    <t>Bonus: Administrative Asst.</t>
  </si>
  <si>
    <t>Wages:  Admin. Assist.</t>
  </si>
  <si>
    <t>5020 · Payroll Taxes</t>
  </si>
  <si>
    <t>5030 · Worker's Compensation</t>
  </si>
  <si>
    <t xml:space="preserve">  Total Payroll</t>
  </si>
  <si>
    <t>5110 · Rent</t>
  </si>
  <si>
    <t>IVDA in-kind offset $3,596</t>
  </si>
  <si>
    <t>Monthly janitorial 150.00</t>
  </si>
  <si>
    <t>5340 · Program Expense</t>
  </si>
  <si>
    <t>5250 · Computer Expense</t>
  </si>
  <si>
    <t>5251 - Website expense</t>
  </si>
  <si>
    <t>5265 · Dues and Subscriptions</t>
  </si>
  <si>
    <t>5267 · Economic Dev. Activities:</t>
  </si>
  <si>
    <t>Mileage</t>
  </si>
  <si>
    <t>Expenses</t>
  </si>
  <si>
    <t>5270 · Educ and Training</t>
  </si>
  <si>
    <t>5282 · Contracts - Imagine/HP Ink/E-mail</t>
  </si>
  <si>
    <t>5290 · Insurance</t>
  </si>
  <si>
    <t>5310 · Legal &amp; Accounting</t>
  </si>
  <si>
    <t>CPA compilation &amp; tax return</t>
  </si>
  <si>
    <t>5320 · Office Expense</t>
  </si>
  <si>
    <t>5330 · Postage</t>
  </si>
  <si>
    <t>5335 · Printing and Reproduction</t>
  </si>
  <si>
    <t>5410 - Taxes &amp; licenses</t>
  </si>
  <si>
    <t>5416 · Licenses, Fees &amp; Permits</t>
  </si>
  <si>
    <t>5432 · Sacramento Trip:</t>
  </si>
  <si>
    <t>Air Fare</t>
  </si>
  <si>
    <t>Dinner</t>
  </si>
  <si>
    <t>Hotel</t>
  </si>
  <si>
    <t>Miscellaneous</t>
  </si>
  <si>
    <t>Meal</t>
  </si>
  <si>
    <t>5434 · Washington DC Trip:</t>
  </si>
  <si>
    <t>Reception</t>
  </si>
  <si>
    <t>Entertainment</t>
  </si>
  <si>
    <t>5450 · Special Events:</t>
  </si>
  <si>
    <t>5455 · Special Projects:</t>
  </si>
  <si>
    <t>5101 - Bad Debt Expense</t>
  </si>
  <si>
    <t>Total Expense</t>
  </si>
  <si>
    <t xml:space="preserve">         Total income from above</t>
  </si>
  <si>
    <t xml:space="preserve">         Net Income (Loss)</t>
  </si>
  <si>
    <t>NO SSL Cert (Pd for 2 yrs @ 250.00)</t>
  </si>
  <si>
    <t>Return to trips</t>
  </si>
  <si>
    <t>32 X $450</t>
  </si>
  <si>
    <t>32 X 3 nights X $355.20 per night</t>
  </si>
  <si>
    <t>8.61% of total compensation</t>
  </si>
  <si>
    <t>1.10% of total compensation</t>
  </si>
  <si>
    <t>30 X $200</t>
  </si>
  <si>
    <t>1 new large member</t>
  </si>
  <si>
    <t>Includes Web Host &amp; expected web updates ($187.50/mo.)</t>
  </si>
  <si>
    <t>2022 Budget</t>
  </si>
  <si>
    <t>2022 Actual</t>
  </si>
  <si>
    <t>5010 · Gross Wages &amp; Bonuses</t>
  </si>
  <si>
    <t>5315/5451 · Miscellaneous/Gifts/Penalty</t>
  </si>
  <si>
    <t>Per billing schedule w/ 1% increase</t>
  </si>
  <si>
    <t>2022 included Zoom; $600 for weekly meeting refreshments</t>
  </si>
  <si>
    <t>Per personnel committee</t>
  </si>
  <si>
    <t>3% increase per personnel committee</t>
  </si>
  <si>
    <t>Not been claimed previously</t>
  </si>
  <si>
    <t>Moved Zoom from Program Exp. to Contracts</t>
  </si>
  <si>
    <t>2023 Budget</t>
  </si>
  <si>
    <t>Notes to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</si>
</sst>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43" fontId="0" fillId="0" borderId="0" xfId="1" applyFont="1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43" fontId="0" fillId="0" borderId="0" xfId="0" applyNumberFormat="1"/>
    <xf numFmtId="0" fontId="2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4" fontId="2" fillId="0" borderId="3" xfId="1" applyNumberFormat="1" applyFont="1" applyFill="1" applyBorder="1"/>
    <xf numFmtId="0" fontId="0" fillId="0" borderId="0" xfId="0" applyAlignment="1">
      <alignment horizontal="left"/>
    </xf>
    <xf numFmtId="0" fontId="6" fillId="0" borderId="0" xfId="0" applyFont="1" applyAlignment="1">
      <alignment horizontal="right"/>
    </xf>
    <xf numFmtId="43" fontId="0" fillId="0" borderId="1" xfId="1" applyFont="1" applyFill="1" applyBorder="1"/>
    <xf numFmtId="43" fontId="0" fillId="0" borderId="0" xfId="1" applyFont="1" applyFill="1"/>
    <xf numFmtId="43" fontId="0" fillId="0" borderId="0" xfId="1" applyFont="1" applyFill="1" applyBorder="1"/>
    <xf numFmtId="44" fontId="0" fillId="0" borderId="1" xfId="2" applyFont="1" applyFill="1" applyBorder="1"/>
    <xf numFmtId="44" fontId="0" fillId="0" borderId="0" xfId="2" applyFont="1" applyFill="1"/>
    <xf numFmtId="44" fontId="0" fillId="0" borderId="1" xfId="1" applyNumberFormat="1" applyFont="1" applyFill="1" applyBorder="1"/>
    <xf numFmtId="44" fontId="0" fillId="0" borderId="2" xfId="1" applyNumberFormat="1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4" fillId="0" borderId="0" xfId="0" applyFont="1"/>
    <xf numFmtId="0" fontId="2" fillId="0" borderId="4" xfId="0" applyFont="1" applyBorder="1" applyAlignment="1">
      <alignment horizontal="center" vertical="top" wrapText="1"/>
    </xf>
    <xf numFmtId="43" fontId="4" fillId="0" borderId="0" xfId="1" applyFont="1" applyFill="1"/>
    <xf numFmtId="44" fontId="0" fillId="0" borderId="0" xfId="0" applyNumberFormat="1"/>
    <xf numFmtId="0" fontId="0" fillId="0" borderId="5" xfId="0" applyBorder="1"/>
    <xf numFmtId="43" fontId="0" fillId="0" borderId="5" xfId="1" applyFont="1" applyFill="1" applyBorder="1"/>
    <xf numFmtId="43" fontId="4" fillId="0" borderId="5" xfId="1" applyFont="1" applyFill="1" applyBorder="1"/>
    <xf numFmtId="0" fontId="0" fillId="0" borderId="8" xfId="0" applyBorder="1"/>
    <xf numFmtId="0" fontId="2" fillId="0" borderId="4" xfId="0" applyFont="1" applyBorder="1" applyAlignment="1">
      <alignment horizontal="center" wrapText="1"/>
    </xf>
    <xf numFmtId="43" fontId="0" fillId="0" borderId="8" xfId="1" applyFont="1" applyBorder="1"/>
    <xf numFmtId="44" fontId="0" fillId="0" borderId="8" xfId="2" applyFont="1" applyBorder="1"/>
    <xf numFmtId="43" fontId="0" fillId="0" borderId="8" xfId="1" applyFont="1" applyBorder="1" applyAlignment="1">
      <alignment horizontal="right"/>
    </xf>
    <xf numFmtId="0" fontId="7" fillId="0" borderId="8" xfId="0" applyFont="1" applyBorder="1"/>
    <xf numFmtId="43" fontId="1" fillId="0" borderId="8" xfId="1" applyFont="1" applyBorder="1" applyAlignment="1">
      <alignment horizontal="right"/>
    </xf>
    <xf numFmtId="0" fontId="0" fillId="0" borderId="4" xfId="0" applyBorder="1"/>
    <xf numFmtId="43" fontId="0" fillId="0" borderId="4" xfId="1" applyFont="1" applyFill="1" applyBorder="1"/>
    <xf numFmtId="43" fontId="0" fillId="0" borderId="5" xfId="0" applyNumberFormat="1" applyBorder="1"/>
    <xf numFmtId="43" fontId="0" fillId="0" borderId="6" xfId="1" applyFont="1" applyFill="1" applyBorder="1"/>
    <xf numFmtId="44" fontId="0" fillId="0" borderId="6" xfId="2" applyFont="1" applyFill="1" applyBorder="1"/>
    <xf numFmtId="44" fontId="0" fillId="0" borderId="5" xfId="2" applyFont="1" applyFill="1" applyBorder="1"/>
    <xf numFmtId="44" fontId="0" fillId="0" borderId="6" xfId="1" applyNumberFormat="1" applyFont="1" applyFill="1" applyBorder="1"/>
    <xf numFmtId="44" fontId="0" fillId="0" borderId="7" xfId="1" applyNumberFormat="1" applyFont="1" applyFill="1" applyBorder="1" applyAlignment="1">
      <alignment horizontal="right"/>
    </xf>
    <xf numFmtId="44" fontId="2" fillId="0" borderId="9" xfId="1" applyNumberFormat="1" applyFont="1" applyFill="1" applyBorder="1"/>
    <xf numFmtId="43" fontId="0" fillId="0" borderId="4" xfId="1" applyFont="1" applyBorder="1"/>
    <xf numFmtId="44" fontId="0" fillId="0" borderId="11" xfId="1" applyNumberFormat="1" applyFont="1" applyBorder="1"/>
    <xf numFmtId="44" fontId="0" fillId="0" borderId="12" xfId="1" applyNumberFormat="1" applyFont="1" applyBorder="1"/>
    <xf numFmtId="44" fontId="2" fillId="0" borderId="10" xfId="1" applyNumberFormat="1" applyFont="1" applyBorder="1"/>
    <xf numFmtId="43" fontId="4" fillId="0" borderId="4" xfId="1" applyFont="1" applyFill="1" applyBorder="1"/>
    <xf numFmtId="43" fontId="0" fillId="0" borderId="11" xfId="0" applyNumberFormat="1" applyBorder="1"/>
    <xf numFmtId="43" fontId="0" fillId="0" borderId="11" xfId="1" applyFont="1" applyFill="1" applyBorder="1"/>
    <xf numFmtId="43" fontId="0" fillId="0" borderId="4" xfId="0" applyNumberFormat="1" applyBorder="1"/>
    <xf numFmtId="0" fontId="0" fillId="0" borderId="5" xfId="0" applyBorder="1"/>
    <xf numFmtId="0" fontId="0" fillId="0" borderId="0" xfId="0"/>
    <xf numFmtId="43" fontId="0" fillId="0" borderId="5" xfId="0" applyNumberFormat="1" applyBorder="1"/>
    <xf numFmtId="43" fontId="0" fillId="0" borderId="0" xfId="0" applyNumberFormat="1"/>
    <xf numFmtId="0" fontId="0" fillId="0" borderId="5" xfId="1" applyNumberFormat="1" applyFont="1" applyFill="1" applyBorder="1"/>
    <xf numFmtId="0" fontId="0" fillId="0" borderId="0" xfId="1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BD8D6-37D3-491B-B4F8-55EE7FADF664}">
  <sheetPr>
    <pageSetUpPr fitToPage="1"/>
  </sheetPr>
  <dimension ref="A1:M107"/>
  <sheetViews>
    <sheetView tabSelected="1" workbookViewId="0">
      <pane ySplit="1" topLeftCell="A2" activePane="bottomLeft" state="frozen"/>
      <selection pane="bottomLeft" activeCell="I4" sqref="I4:M4"/>
    </sheetView>
  </sheetViews>
  <sheetFormatPr defaultColWidth="9.140625" defaultRowHeight="15" x14ac:dyDescent="0.25"/>
  <cols>
    <col min="2" max="2" width="33" customWidth="1"/>
    <col min="3" max="3" width="23.7109375" customWidth="1"/>
    <col min="4" max="4" width="7.42578125" customWidth="1"/>
    <col min="5" max="5" width="14.7109375" hidden="1" customWidth="1"/>
    <col min="6" max="7" width="14.7109375" customWidth="1"/>
    <col min="8" max="8" width="14.7109375" style="24" customWidth="1"/>
    <col min="9" max="9" width="13.5703125" customWidth="1"/>
    <col min="10" max="11" width="11.140625" customWidth="1"/>
  </cols>
  <sheetData>
    <row r="1" spans="1:13" ht="30" customHeight="1" x14ac:dyDescent="0.25">
      <c r="B1" s="2"/>
      <c r="C1" s="2" t="s">
        <v>0</v>
      </c>
      <c r="D1" s="6"/>
      <c r="E1" s="21" t="s">
        <v>1</v>
      </c>
      <c r="F1" s="28" t="s">
        <v>71</v>
      </c>
      <c r="G1" s="28" t="s">
        <v>72</v>
      </c>
      <c r="H1" s="28" t="s">
        <v>81</v>
      </c>
      <c r="I1" s="57" t="s">
        <v>82</v>
      </c>
      <c r="J1" s="58"/>
      <c r="K1" s="58"/>
      <c r="L1" s="58"/>
      <c r="M1" s="58"/>
    </row>
    <row r="2" spans="1:13" x14ac:dyDescent="0.25">
      <c r="A2" t="s">
        <v>2</v>
      </c>
      <c r="C2" s="7" t="s">
        <v>3</v>
      </c>
      <c r="D2" s="29"/>
      <c r="G2" s="24"/>
      <c r="H2" s="34"/>
      <c r="I2" s="51"/>
      <c r="J2" s="52"/>
      <c r="K2" s="52"/>
      <c r="L2" s="52"/>
      <c r="M2" s="52"/>
    </row>
    <row r="3" spans="1:13" x14ac:dyDescent="0.25">
      <c r="D3" s="29"/>
      <c r="G3" s="24"/>
      <c r="H3" s="34"/>
      <c r="I3" s="51"/>
      <c r="J3" s="52"/>
      <c r="K3" s="52"/>
      <c r="L3" s="52"/>
      <c r="M3" s="52"/>
    </row>
    <row r="4" spans="1:13" x14ac:dyDescent="0.25">
      <c r="A4" t="s">
        <v>4</v>
      </c>
      <c r="D4" s="29"/>
      <c r="E4" s="14"/>
      <c r="F4" s="14"/>
      <c r="G4" s="25"/>
      <c r="H4" s="34"/>
      <c r="I4" s="51"/>
      <c r="J4" s="52"/>
      <c r="K4" s="52"/>
      <c r="L4" s="52"/>
      <c r="M4" s="52"/>
    </row>
    <row r="5" spans="1:13" ht="16.5" customHeight="1" x14ac:dyDescent="0.25">
      <c r="B5" t="s">
        <v>5</v>
      </c>
      <c r="C5" s="19"/>
      <c r="D5" s="29"/>
      <c r="E5" s="5">
        <v>215847</v>
      </c>
      <c r="F5" s="5">
        <v>237274</v>
      </c>
      <c r="G5" s="36">
        <v>232585.49</v>
      </c>
      <c r="H5" s="35">
        <v>237312</v>
      </c>
      <c r="I5" s="55" t="s">
        <v>75</v>
      </c>
      <c r="J5" s="56"/>
      <c r="K5" s="56"/>
      <c r="L5" s="56"/>
      <c r="M5" s="56"/>
    </row>
    <row r="6" spans="1:13" x14ac:dyDescent="0.25">
      <c r="B6" t="s">
        <v>6</v>
      </c>
      <c r="D6" s="29"/>
      <c r="E6" s="12">
        <v>19310.5</v>
      </c>
      <c r="F6" s="12"/>
      <c r="G6" s="37"/>
      <c r="H6" s="49">
        <v>4919</v>
      </c>
      <c r="I6" s="51" t="s">
        <v>69</v>
      </c>
      <c r="J6" s="52"/>
      <c r="K6" s="52"/>
      <c r="L6" s="52"/>
      <c r="M6" s="52"/>
    </row>
    <row r="7" spans="1:13" x14ac:dyDescent="0.25">
      <c r="B7" t="s">
        <v>7</v>
      </c>
      <c r="D7" s="29"/>
      <c r="E7" s="13">
        <f>SUM(E5:E6)</f>
        <v>235157.5</v>
      </c>
      <c r="F7" s="13">
        <f>SUM(F5:F6)</f>
        <v>237274</v>
      </c>
      <c r="G7" s="25">
        <f>SUM(G5:G6)</f>
        <v>232585.49</v>
      </c>
      <c r="H7" s="43">
        <f>SUM(H5:H6)</f>
        <v>242231</v>
      </c>
      <c r="I7" s="51"/>
      <c r="J7" s="52"/>
      <c r="K7" s="52"/>
      <c r="L7" s="52"/>
      <c r="M7" s="52"/>
    </row>
    <row r="8" spans="1:13" x14ac:dyDescent="0.25">
      <c r="D8" s="29"/>
      <c r="E8" s="13"/>
      <c r="F8" s="13"/>
      <c r="G8" s="25"/>
      <c r="H8" s="43"/>
      <c r="I8" s="51"/>
      <c r="J8" s="52"/>
      <c r="K8" s="52"/>
      <c r="L8" s="52"/>
      <c r="M8" s="52"/>
    </row>
    <row r="9" spans="1:13" x14ac:dyDescent="0.25">
      <c r="B9" t="s">
        <v>8</v>
      </c>
      <c r="C9" t="s">
        <v>9</v>
      </c>
      <c r="D9" s="29"/>
      <c r="E9" s="13">
        <v>0</v>
      </c>
      <c r="F9" s="13">
        <v>3500</v>
      </c>
      <c r="G9" s="25">
        <v>0</v>
      </c>
      <c r="H9" s="47">
        <v>5000</v>
      </c>
      <c r="I9" s="51"/>
      <c r="J9" s="52"/>
      <c r="K9" s="52"/>
      <c r="L9" s="52"/>
      <c r="M9" s="52"/>
    </row>
    <row r="10" spans="1:13" x14ac:dyDescent="0.25">
      <c r="C10" t="s">
        <v>10</v>
      </c>
      <c r="D10" s="29"/>
      <c r="E10" s="13">
        <v>0</v>
      </c>
      <c r="F10" s="13">
        <v>0</v>
      </c>
      <c r="G10" s="25">
        <v>0</v>
      </c>
      <c r="H10" s="35">
        <v>2500</v>
      </c>
      <c r="I10" s="53"/>
      <c r="J10" s="54"/>
      <c r="K10" s="54"/>
      <c r="L10" s="54"/>
      <c r="M10" s="54"/>
    </row>
    <row r="11" spans="1:13" x14ac:dyDescent="0.25">
      <c r="B11" t="s">
        <v>11</v>
      </c>
      <c r="D11" s="29"/>
      <c r="E11" s="13">
        <v>0</v>
      </c>
      <c r="F11" s="13">
        <v>0</v>
      </c>
      <c r="G11" s="25">
        <v>0</v>
      </c>
      <c r="H11" s="34"/>
      <c r="I11" s="51"/>
      <c r="J11" s="52"/>
      <c r="K11" s="52"/>
      <c r="L11" s="52"/>
      <c r="M11" s="52"/>
    </row>
    <row r="12" spans="1:13" x14ac:dyDescent="0.25">
      <c r="B12" t="s">
        <v>12</v>
      </c>
      <c r="D12" s="29"/>
      <c r="E12" s="13">
        <v>156.55000000000001</v>
      </c>
      <c r="F12" s="13">
        <v>200</v>
      </c>
      <c r="G12" s="25">
        <v>92</v>
      </c>
      <c r="H12" s="43">
        <v>200</v>
      </c>
      <c r="I12" s="51"/>
      <c r="J12" s="52"/>
      <c r="K12" s="52"/>
      <c r="L12" s="52"/>
      <c r="M12" s="52"/>
    </row>
    <row r="13" spans="1:13" x14ac:dyDescent="0.25">
      <c r="B13" t="s">
        <v>13</v>
      </c>
      <c r="D13" s="29"/>
      <c r="E13" s="13"/>
      <c r="F13" s="13"/>
      <c r="G13" s="25"/>
      <c r="H13" s="34"/>
      <c r="I13" s="51"/>
      <c r="J13" s="52"/>
      <c r="K13" s="52"/>
      <c r="L13" s="52"/>
      <c r="M13" s="52"/>
    </row>
    <row r="14" spans="1:13" x14ac:dyDescent="0.25">
      <c r="B14" t="s">
        <v>14</v>
      </c>
      <c r="D14" s="29"/>
      <c r="E14" s="13"/>
      <c r="F14" s="13"/>
      <c r="G14" s="25"/>
      <c r="H14" s="34"/>
      <c r="I14" s="51"/>
      <c r="J14" s="52"/>
      <c r="K14" s="52"/>
      <c r="L14" s="52"/>
      <c r="M14" s="52"/>
    </row>
    <row r="15" spans="1:13" x14ac:dyDescent="0.25">
      <c r="A15" t="s">
        <v>15</v>
      </c>
      <c r="D15" s="30"/>
      <c r="E15" s="15">
        <f>SUM(E7:E14)</f>
        <v>235314.05</v>
      </c>
      <c r="F15" s="15">
        <f>SUM(F7:F14)</f>
        <v>240974</v>
      </c>
      <c r="G15" s="38">
        <f>SUM(G7:G14)</f>
        <v>232677.49</v>
      </c>
      <c r="H15" s="48">
        <f>SUM(H7:H14)</f>
        <v>249931</v>
      </c>
      <c r="I15" s="51"/>
      <c r="J15" s="52"/>
      <c r="K15" s="52"/>
      <c r="L15" s="52"/>
      <c r="M15" s="52"/>
    </row>
    <row r="16" spans="1:13" x14ac:dyDescent="0.25">
      <c r="D16" s="30"/>
      <c r="E16" s="16"/>
      <c r="F16" s="16"/>
      <c r="G16" s="39"/>
      <c r="H16" s="34"/>
      <c r="I16" s="51"/>
      <c r="J16" s="52"/>
      <c r="K16" s="52"/>
      <c r="L16" s="52"/>
      <c r="M16" s="52"/>
    </row>
    <row r="17" spans="1:13" x14ac:dyDescent="0.25">
      <c r="A17" t="s">
        <v>16</v>
      </c>
      <c r="D17" s="29"/>
      <c r="E17" s="13"/>
      <c r="F17" s="13"/>
      <c r="G17" s="25"/>
      <c r="H17" s="34"/>
      <c r="I17" s="51"/>
      <c r="J17" s="52"/>
      <c r="K17" s="52"/>
      <c r="L17" s="52"/>
      <c r="M17" s="52"/>
    </row>
    <row r="18" spans="1:13" x14ac:dyDescent="0.25">
      <c r="B18" t="s">
        <v>17</v>
      </c>
      <c r="D18" s="29"/>
      <c r="E18" s="13"/>
      <c r="F18" s="13"/>
      <c r="G18" s="25"/>
      <c r="H18" s="34"/>
      <c r="I18" s="51"/>
      <c r="J18" s="52"/>
      <c r="K18" s="52"/>
      <c r="L18" s="52"/>
      <c r="M18" s="52"/>
    </row>
    <row r="19" spans="1:13" x14ac:dyDescent="0.25">
      <c r="C19" t="s">
        <v>73</v>
      </c>
      <c r="D19" s="29"/>
      <c r="E19" s="13">
        <v>132704.24</v>
      </c>
      <c r="F19" s="13"/>
      <c r="G19" s="25">
        <v>136491.96</v>
      </c>
      <c r="H19" s="34"/>
      <c r="I19" s="51"/>
      <c r="J19" s="52"/>
      <c r="K19" s="52"/>
      <c r="L19" s="52"/>
      <c r="M19" s="52"/>
    </row>
    <row r="20" spans="1:13" x14ac:dyDescent="0.25">
      <c r="C20" t="s">
        <v>18</v>
      </c>
      <c r="D20" s="29"/>
      <c r="E20" s="13">
        <v>0</v>
      </c>
      <c r="F20" s="13">
        <v>44118.59</v>
      </c>
      <c r="G20" s="25"/>
      <c r="H20" s="35">
        <f>F20*1.03</f>
        <v>45442.147699999994</v>
      </c>
      <c r="I20" s="51" t="s">
        <v>78</v>
      </c>
      <c r="J20" s="52"/>
      <c r="K20" s="52"/>
      <c r="L20" s="52"/>
      <c r="M20" s="52"/>
    </row>
    <row r="21" spans="1:13" x14ac:dyDescent="0.25">
      <c r="C21" t="s">
        <v>19</v>
      </c>
      <c r="D21" s="29"/>
      <c r="E21" s="13">
        <v>0</v>
      </c>
      <c r="F21" s="13">
        <v>44118.59</v>
      </c>
      <c r="G21" s="25"/>
      <c r="H21" s="35">
        <f>F21*1.03</f>
        <v>45442.147699999994</v>
      </c>
      <c r="I21" s="51" t="s">
        <v>78</v>
      </c>
      <c r="J21" s="52"/>
      <c r="K21" s="52"/>
      <c r="L21" s="52"/>
      <c r="M21" s="52"/>
    </row>
    <row r="22" spans="1:13" x14ac:dyDescent="0.25">
      <c r="C22" t="s">
        <v>20</v>
      </c>
      <c r="D22" s="29"/>
      <c r="E22" s="13">
        <v>0</v>
      </c>
      <c r="F22" s="13">
        <v>6500</v>
      </c>
      <c r="G22" s="25"/>
      <c r="H22" s="35">
        <v>6750</v>
      </c>
      <c r="I22" s="51" t="s">
        <v>77</v>
      </c>
      <c r="J22" s="52"/>
      <c r="K22" s="52"/>
      <c r="L22" s="52"/>
      <c r="M22" s="52"/>
    </row>
    <row r="23" spans="1:13" x14ac:dyDescent="0.25">
      <c r="C23" t="s">
        <v>21</v>
      </c>
      <c r="D23" s="29"/>
      <c r="E23" s="13">
        <v>0</v>
      </c>
      <c r="F23" s="13">
        <v>6500</v>
      </c>
      <c r="G23" s="25"/>
      <c r="H23" s="35">
        <v>6750</v>
      </c>
      <c r="I23" s="51" t="s">
        <v>77</v>
      </c>
      <c r="J23" s="52"/>
      <c r="K23" s="52"/>
      <c r="L23" s="52"/>
      <c r="M23" s="52"/>
    </row>
    <row r="24" spans="1:13" x14ac:dyDescent="0.25">
      <c r="C24" t="s">
        <v>22</v>
      </c>
      <c r="D24" s="29"/>
      <c r="E24" s="13">
        <v>0</v>
      </c>
      <c r="F24" s="13">
        <v>3750</v>
      </c>
      <c r="G24" s="25"/>
      <c r="H24" s="35">
        <v>3900</v>
      </c>
      <c r="I24" s="51" t="s">
        <v>77</v>
      </c>
      <c r="J24" s="52"/>
      <c r="K24" s="52"/>
      <c r="L24" s="52"/>
      <c r="M24" s="52"/>
    </row>
    <row r="25" spans="1:13" x14ac:dyDescent="0.25">
      <c r="C25" t="s">
        <v>23</v>
      </c>
      <c r="D25" s="29"/>
      <c r="E25" s="13">
        <v>0</v>
      </c>
      <c r="F25" s="13">
        <v>31623.47</v>
      </c>
      <c r="G25" s="25"/>
      <c r="H25" s="35">
        <f>F25*1.03</f>
        <v>32572.174100000004</v>
      </c>
      <c r="I25" s="51" t="s">
        <v>78</v>
      </c>
      <c r="J25" s="52"/>
      <c r="K25" s="52"/>
      <c r="L25" s="52"/>
      <c r="M25" s="52"/>
    </row>
    <row r="26" spans="1:13" x14ac:dyDescent="0.25">
      <c r="C26" t="s">
        <v>24</v>
      </c>
      <c r="D26" s="29"/>
      <c r="E26" s="13">
        <v>10501.89</v>
      </c>
      <c r="F26" s="13">
        <v>11758</v>
      </c>
      <c r="G26" s="25">
        <v>10903.63</v>
      </c>
      <c r="H26" s="35">
        <v>12127.8</v>
      </c>
      <c r="I26" s="53" t="s">
        <v>66</v>
      </c>
      <c r="J26" s="54"/>
      <c r="K26" s="54"/>
      <c r="L26" s="54"/>
      <c r="M26" s="54"/>
    </row>
    <row r="27" spans="1:13" x14ac:dyDescent="0.25">
      <c r="C27" t="s">
        <v>25</v>
      </c>
      <c r="D27" s="29"/>
      <c r="E27" s="12">
        <v>1607.42</v>
      </c>
      <c r="F27" s="12">
        <v>1500</v>
      </c>
      <c r="G27" s="37">
        <v>891.2</v>
      </c>
      <c r="H27" s="49">
        <v>1549.43</v>
      </c>
      <c r="I27" s="51" t="s">
        <v>67</v>
      </c>
      <c r="J27" s="52"/>
      <c r="K27" s="52"/>
      <c r="L27" s="52"/>
      <c r="M27" s="52"/>
    </row>
    <row r="28" spans="1:13" x14ac:dyDescent="0.25">
      <c r="B28" t="s">
        <v>26</v>
      </c>
      <c r="D28" s="29"/>
      <c r="E28" s="13">
        <f>SUM(E19:E27)</f>
        <v>144813.55000000002</v>
      </c>
      <c r="F28" s="13">
        <f>SUM(F20:F27)</f>
        <v>149868.65</v>
      </c>
      <c r="G28" s="25">
        <f>SUM(G19:G27)</f>
        <v>148286.79</v>
      </c>
      <c r="H28" s="43">
        <f>SUM(H20:H27)</f>
        <v>154533.69949999999</v>
      </c>
      <c r="I28" s="51"/>
      <c r="J28" s="52"/>
      <c r="K28" s="52"/>
      <c r="L28" s="52"/>
      <c r="M28" s="52"/>
    </row>
    <row r="29" spans="1:13" x14ac:dyDescent="0.25">
      <c r="D29" s="29"/>
      <c r="E29" s="13"/>
      <c r="F29" s="13"/>
      <c r="G29" s="25"/>
      <c r="H29" s="34"/>
      <c r="I29" s="51"/>
      <c r="J29" s="52"/>
      <c r="K29" s="52"/>
      <c r="L29" s="52"/>
      <c r="M29" s="52"/>
    </row>
    <row r="30" spans="1:13" x14ac:dyDescent="0.25">
      <c r="B30" t="s">
        <v>27</v>
      </c>
      <c r="C30" t="s">
        <v>28</v>
      </c>
      <c r="D30" s="27"/>
      <c r="G30" s="24"/>
      <c r="H30" s="43"/>
      <c r="I30" s="51"/>
      <c r="J30" s="52"/>
      <c r="K30" s="52"/>
      <c r="L30" s="52"/>
      <c r="M30" s="52"/>
    </row>
    <row r="31" spans="1:13" x14ac:dyDescent="0.25">
      <c r="C31" s="3" t="s">
        <v>29</v>
      </c>
      <c r="D31" s="31"/>
      <c r="E31" s="13">
        <v>1800</v>
      </c>
      <c r="F31" s="13">
        <v>1800</v>
      </c>
      <c r="G31" s="25">
        <v>1800</v>
      </c>
      <c r="H31" s="43">
        <v>1800</v>
      </c>
      <c r="I31" s="51"/>
      <c r="J31" s="52"/>
      <c r="K31" s="52"/>
      <c r="L31" s="52"/>
      <c r="M31" s="52"/>
    </row>
    <row r="32" spans="1:13" x14ac:dyDescent="0.25">
      <c r="B32" t="s">
        <v>30</v>
      </c>
      <c r="C32" s="10"/>
      <c r="D32" s="31"/>
      <c r="E32" s="13">
        <v>632.91</v>
      </c>
      <c r="F32" s="13">
        <v>2000</v>
      </c>
      <c r="G32" s="25">
        <v>1827.29</v>
      </c>
      <c r="H32" s="43">
        <v>1600</v>
      </c>
      <c r="I32" s="51" t="s">
        <v>76</v>
      </c>
      <c r="J32" s="52"/>
      <c r="K32" s="52"/>
      <c r="L32" s="52"/>
      <c r="M32" s="52"/>
    </row>
    <row r="33" spans="2:13" x14ac:dyDescent="0.25">
      <c r="B33" t="s">
        <v>31</v>
      </c>
      <c r="D33" s="29"/>
      <c r="E33" s="13">
        <v>2719.31</v>
      </c>
      <c r="F33" s="13">
        <v>2000</v>
      </c>
      <c r="G33" s="25">
        <v>5483.57</v>
      </c>
      <c r="H33" s="43">
        <v>1000</v>
      </c>
      <c r="I33" s="51" t="s">
        <v>62</v>
      </c>
      <c r="J33" s="52"/>
      <c r="K33" s="52"/>
      <c r="L33" s="52"/>
      <c r="M33" s="52"/>
    </row>
    <row r="34" spans="2:13" x14ac:dyDescent="0.25">
      <c r="B34" s="20" t="s">
        <v>32</v>
      </c>
      <c r="C34" s="20"/>
      <c r="D34" s="32"/>
      <c r="E34" s="22">
        <v>775</v>
      </c>
      <c r="F34" s="22">
        <v>1800</v>
      </c>
      <c r="G34" s="26">
        <v>2075</v>
      </c>
      <c r="H34" s="50">
        <v>2950</v>
      </c>
      <c r="I34" s="51" t="s">
        <v>70</v>
      </c>
      <c r="J34" s="52"/>
      <c r="K34" s="52"/>
      <c r="L34" s="52"/>
      <c r="M34" s="52"/>
    </row>
    <row r="35" spans="2:13" x14ac:dyDescent="0.25">
      <c r="B35" t="s">
        <v>33</v>
      </c>
      <c r="D35" s="29"/>
      <c r="E35" s="13"/>
      <c r="F35" s="13"/>
      <c r="G35" s="25"/>
      <c r="H35" s="35"/>
      <c r="I35" s="51"/>
      <c r="J35" s="52"/>
      <c r="K35" s="52"/>
      <c r="L35" s="52"/>
      <c r="M35" s="52"/>
    </row>
    <row r="36" spans="2:13" x14ac:dyDescent="0.25">
      <c r="B36" t="s">
        <v>34</v>
      </c>
      <c r="D36" s="29"/>
      <c r="E36" s="13">
        <v>0</v>
      </c>
      <c r="F36" s="13">
        <v>1000</v>
      </c>
      <c r="G36" s="25">
        <v>514.91999999999996</v>
      </c>
      <c r="H36" s="35">
        <v>750</v>
      </c>
      <c r="I36" s="51"/>
      <c r="J36" s="52"/>
      <c r="K36" s="52"/>
      <c r="L36" s="52"/>
      <c r="M36" s="52"/>
    </row>
    <row r="37" spans="2:13" x14ac:dyDescent="0.25">
      <c r="C37" t="s">
        <v>35</v>
      </c>
      <c r="D37" s="29"/>
      <c r="E37" s="13">
        <v>0</v>
      </c>
      <c r="F37" s="13">
        <v>50</v>
      </c>
      <c r="G37" s="25">
        <v>0</v>
      </c>
      <c r="H37" s="35">
        <v>250</v>
      </c>
      <c r="I37" s="51" t="s">
        <v>79</v>
      </c>
      <c r="J37" s="52"/>
      <c r="K37" s="52"/>
      <c r="L37" s="52"/>
      <c r="M37" s="52"/>
    </row>
    <row r="38" spans="2:13" x14ac:dyDescent="0.25">
      <c r="C38" t="s">
        <v>36</v>
      </c>
      <c r="D38" s="29"/>
      <c r="E38" s="13">
        <v>0</v>
      </c>
      <c r="F38" s="13">
        <v>125</v>
      </c>
      <c r="G38" s="25">
        <v>135.38</v>
      </c>
      <c r="H38" s="43"/>
      <c r="I38" s="51"/>
      <c r="J38" s="52"/>
      <c r="K38" s="52"/>
      <c r="L38" s="52"/>
      <c r="M38" s="52"/>
    </row>
    <row r="39" spans="2:13" x14ac:dyDescent="0.25">
      <c r="B39" t="s">
        <v>37</v>
      </c>
      <c r="D39" s="29"/>
      <c r="E39" s="13">
        <v>0</v>
      </c>
      <c r="F39" s="13">
        <v>500</v>
      </c>
      <c r="G39" s="25">
        <v>150</v>
      </c>
      <c r="H39" s="43">
        <v>200</v>
      </c>
      <c r="I39" s="51"/>
      <c r="J39" s="52"/>
      <c r="K39" s="52"/>
      <c r="L39" s="52"/>
      <c r="M39" s="52"/>
    </row>
    <row r="40" spans="2:13" x14ac:dyDescent="0.25">
      <c r="B40" t="s">
        <v>38</v>
      </c>
      <c r="C40" s="5"/>
      <c r="D40" s="29"/>
      <c r="E40" s="5">
        <v>4194.96</v>
      </c>
      <c r="F40" s="5">
        <v>5000</v>
      </c>
      <c r="G40" s="36">
        <v>4730.4799999999996</v>
      </c>
      <c r="H40" s="43">
        <v>4814</v>
      </c>
      <c r="I40" s="51" t="s">
        <v>80</v>
      </c>
      <c r="J40" s="52"/>
      <c r="K40" s="52"/>
      <c r="L40" s="52"/>
      <c r="M40" s="52"/>
    </row>
    <row r="41" spans="2:13" x14ac:dyDescent="0.25">
      <c r="B41" t="s">
        <v>39</v>
      </c>
      <c r="C41" s="4"/>
      <c r="D41" s="33"/>
      <c r="E41" s="13">
        <v>2718</v>
      </c>
      <c r="F41" s="13">
        <v>2800</v>
      </c>
      <c r="G41" s="25">
        <v>2768</v>
      </c>
      <c r="H41" s="43">
        <v>2800</v>
      </c>
      <c r="I41" s="51"/>
      <c r="J41" s="52"/>
      <c r="K41" s="52"/>
      <c r="L41" s="52"/>
      <c r="M41" s="52"/>
    </row>
    <row r="42" spans="2:13" x14ac:dyDescent="0.25">
      <c r="B42" t="s">
        <v>40</v>
      </c>
      <c r="C42" s="11" t="s">
        <v>41</v>
      </c>
      <c r="D42" s="31"/>
      <c r="E42" s="13">
        <v>4004</v>
      </c>
      <c r="F42" s="13">
        <v>4500</v>
      </c>
      <c r="G42" s="25">
        <v>4000</v>
      </c>
      <c r="H42" s="43">
        <v>4000</v>
      </c>
      <c r="I42" s="51"/>
      <c r="J42" s="52"/>
      <c r="K42" s="52"/>
      <c r="L42" s="52"/>
      <c r="M42" s="52"/>
    </row>
    <row r="43" spans="2:13" x14ac:dyDescent="0.25">
      <c r="B43" t="s">
        <v>74</v>
      </c>
      <c r="D43" s="29"/>
      <c r="E43" s="13">
        <v>301.23</v>
      </c>
      <c r="F43" s="13">
        <v>350</v>
      </c>
      <c r="G43" s="25">
        <v>1243.54</v>
      </c>
      <c r="H43" s="43"/>
      <c r="I43" s="51"/>
      <c r="J43" s="52"/>
      <c r="K43" s="52"/>
      <c r="L43" s="52"/>
      <c r="M43" s="52"/>
    </row>
    <row r="44" spans="2:13" x14ac:dyDescent="0.25">
      <c r="B44" t="s">
        <v>42</v>
      </c>
      <c r="C44" s="3"/>
      <c r="D44" s="29"/>
      <c r="E44" s="13">
        <v>400.86</v>
      </c>
      <c r="F44" s="13">
        <v>250</v>
      </c>
      <c r="G44" s="25">
        <v>366.04</v>
      </c>
      <c r="H44" s="43">
        <v>500</v>
      </c>
      <c r="I44" s="51" t="s">
        <v>63</v>
      </c>
      <c r="J44" s="52"/>
      <c r="K44" s="52"/>
      <c r="L44" s="52"/>
      <c r="M44" s="52"/>
    </row>
    <row r="45" spans="2:13" x14ac:dyDescent="0.25">
      <c r="B45" t="s">
        <v>43</v>
      </c>
      <c r="C45" s="3"/>
      <c r="D45" s="29"/>
      <c r="E45" s="13">
        <v>34.299999999999997</v>
      </c>
      <c r="F45" s="13">
        <v>100</v>
      </c>
      <c r="G45" s="25">
        <v>118</v>
      </c>
      <c r="H45" s="43">
        <v>125</v>
      </c>
      <c r="I45" s="51"/>
      <c r="J45" s="52"/>
      <c r="K45" s="52"/>
      <c r="L45" s="52"/>
      <c r="M45" s="52"/>
    </row>
    <row r="46" spans="2:13" x14ac:dyDescent="0.25">
      <c r="B46" t="s">
        <v>44</v>
      </c>
      <c r="C46" s="3"/>
      <c r="D46" s="29"/>
      <c r="E46" s="13"/>
      <c r="F46" s="13"/>
      <c r="G46" s="25">
        <v>221.85</v>
      </c>
      <c r="H46" s="43">
        <v>100</v>
      </c>
      <c r="I46" s="51"/>
      <c r="J46" s="52"/>
      <c r="K46" s="52"/>
      <c r="L46" s="52"/>
      <c r="M46" s="52"/>
    </row>
    <row r="47" spans="2:13" x14ac:dyDescent="0.25">
      <c r="B47" t="s">
        <v>45</v>
      </c>
      <c r="C47" s="3"/>
      <c r="D47" s="29"/>
      <c r="E47" s="13">
        <v>0</v>
      </c>
      <c r="F47" s="13">
        <v>10</v>
      </c>
      <c r="G47" s="25">
        <v>0</v>
      </c>
      <c r="H47" s="43">
        <v>10</v>
      </c>
      <c r="I47" s="51"/>
      <c r="J47" s="52"/>
      <c r="K47" s="52"/>
      <c r="L47" s="52"/>
      <c r="M47" s="52"/>
    </row>
    <row r="48" spans="2:13" x14ac:dyDescent="0.25">
      <c r="B48" t="s">
        <v>46</v>
      </c>
      <c r="C48" s="3"/>
      <c r="D48" s="31"/>
      <c r="E48" s="13">
        <v>0</v>
      </c>
      <c r="F48" s="13">
        <v>10</v>
      </c>
      <c r="G48" s="25">
        <v>0</v>
      </c>
      <c r="H48" s="43">
        <v>10</v>
      </c>
      <c r="I48" s="51"/>
      <c r="J48" s="52"/>
      <c r="K48" s="52"/>
      <c r="L48" s="52"/>
      <c r="M48" s="52"/>
    </row>
    <row r="49" spans="2:13" x14ac:dyDescent="0.25">
      <c r="B49" t="s">
        <v>47</v>
      </c>
      <c r="D49" s="29"/>
      <c r="E49" s="13"/>
      <c r="F49" s="13"/>
      <c r="G49" s="25"/>
      <c r="H49" s="35"/>
      <c r="I49" s="51"/>
      <c r="J49" s="52"/>
      <c r="K49" s="52"/>
      <c r="L49" s="52"/>
      <c r="M49" s="52"/>
    </row>
    <row r="50" spans="2:13" x14ac:dyDescent="0.25">
      <c r="C50" t="s">
        <v>48</v>
      </c>
      <c r="D50" s="29"/>
      <c r="E50" s="13">
        <v>0</v>
      </c>
      <c r="F50" s="13">
        <v>6000</v>
      </c>
      <c r="G50" s="25">
        <v>0</v>
      </c>
      <c r="H50" s="35">
        <v>6000</v>
      </c>
      <c r="I50" s="51" t="s">
        <v>68</v>
      </c>
      <c r="J50" s="52"/>
      <c r="K50" s="52"/>
      <c r="L50" s="52"/>
      <c r="M50" s="52"/>
    </row>
    <row r="51" spans="2:13" x14ac:dyDescent="0.25">
      <c r="C51" t="s">
        <v>49</v>
      </c>
      <c r="D51" s="29"/>
      <c r="E51" s="13">
        <v>0</v>
      </c>
      <c r="F51" s="13">
        <v>2500</v>
      </c>
      <c r="G51" s="25">
        <v>0</v>
      </c>
      <c r="H51" s="35">
        <v>2500</v>
      </c>
      <c r="I51" s="51"/>
      <c r="J51" s="52"/>
      <c r="K51" s="52"/>
      <c r="L51" s="52"/>
      <c r="M51" s="52"/>
    </row>
    <row r="52" spans="2:13" x14ac:dyDescent="0.25">
      <c r="C52" t="s">
        <v>50</v>
      </c>
      <c r="D52" s="29"/>
      <c r="E52" s="13">
        <v>0</v>
      </c>
      <c r="F52" s="13">
        <v>500</v>
      </c>
      <c r="G52" s="25">
        <v>0</v>
      </c>
      <c r="H52" s="35">
        <v>500</v>
      </c>
      <c r="I52" s="51"/>
      <c r="J52" s="52"/>
      <c r="K52" s="52"/>
      <c r="L52" s="52"/>
      <c r="M52" s="52"/>
    </row>
    <row r="53" spans="2:13" x14ac:dyDescent="0.25">
      <c r="C53" t="s">
        <v>51</v>
      </c>
      <c r="D53" s="29"/>
      <c r="E53" s="13">
        <v>0</v>
      </c>
      <c r="F53" s="13">
        <v>250</v>
      </c>
      <c r="G53" s="25">
        <v>0</v>
      </c>
      <c r="H53" s="35">
        <v>250</v>
      </c>
      <c r="I53" s="51"/>
      <c r="J53" s="52"/>
      <c r="K53" s="52"/>
      <c r="L53" s="52"/>
      <c r="M53" s="52"/>
    </row>
    <row r="54" spans="2:13" x14ac:dyDescent="0.25">
      <c r="C54" t="s">
        <v>52</v>
      </c>
      <c r="D54" s="29"/>
      <c r="E54" s="13">
        <v>0</v>
      </c>
      <c r="F54" s="13">
        <v>150</v>
      </c>
      <c r="G54" s="25">
        <v>0</v>
      </c>
      <c r="H54" s="35">
        <v>150</v>
      </c>
      <c r="I54" s="51"/>
      <c r="J54" s="52"/>
      <c r="K54" s="52"/>
      <c r="L54" s="52"/>
      <c r="M54" s="52"/>
    </row>
    <row r="55" spans="2:13" x14ac:dyDescent="0.25">
      <c r="B55" t="s">
        <v>53</v>
      </c>
      <c r="D55" s="29"/>
      <c r="E55" s="13"/>
      <c r="F55" s="13"/>
      <c r="G55" s="25"/>
      <c r="H55" s="35"/>
      <c r="I55" s="51"/>
      <c r="J55" s="52"/>
      <c r="K55" s="52"/>
      <c r="L55" s="52"/>
      <c r="M55" s="52"/>
    </row>
    <row r="56" spans="2:13" x14ac:dyDescent="0.25">
      <c r="C56" t="s">
        <v>48</v>
      </c>
      <c r="D56" s="29"/>
      <c r="E56" s="13">
        <v>0</v>
      </c>
      <c r="F56" s="13">
        <v>12000</v>
      </c>
      <c r="G56" s="25">
        <v>0</v>
      </c>
      <c r="H56" s="35">
        <v>14400</v>
      </c>
      <c r="I56" s="51" t="s">
        <v>64</v>
      </c>
      <c r="J56" s="52"/>
      <c r="K56" s="52"/>
      <c r="L56" s="52"/>
      <c r="M56" s="52"/>
    </row>
    <row r="57" spans="2:13" x14ac:dyDescent="0.25">
      <c r="C57" t="s">
        <v>54</v>
      </c>
      <c r="D57" s="29"/>
      <c r="E57" s="13">
        <v>0</v>
      </c>
      <c r="F57" s="13">
        <v>3500</v>
      </c>
      <c r="G57" s="25">
        <v>0</v>
      </c>
      <c r="H57" s="35">
        <v>5000</v>
      </c>
      <c r="I57" s="51"/>
      <c r="J57" s="52"/>
      <c r="K57" s="52"/>
      <c r="L57" s="52"/>
      <c r="M57" s="52"/>
    </row>
    <row r="58" spans="2:13" x14ac:dyDescent="0.25">
      <c r="C58" t="s">
        <v>55</v>
      </c>
      <c r="D58" s="29"/>
      <c r="E58" s="13"/>
      <c r="F58" s="13"/>
      <c r="G58" s="25">
        <v>0</v>
      </c>
      <c r="H58" s="35"/>
      <c r="I58" s="51"/>
      <c r="J58" s="52"/>
      <c r="K58" s="52"/>
      <c r="L58" s="52"/>
      <c r="M58" s="52"/>
    </row>
    <row r="59" spans="2:13" x14ac:dyDescent="0.25">
      <c r="C59" t="s">
        <v>50</v>
      </c>
      <c r="D59" s="29"/>
      <c r="E59" s="13">
        <v>0</v>
      </c>
      <c r="F59" s="13">
        <v>33750</v>
      </c>
      <c r="G59" s="25">
        <v>0</v>
      </c>
      <c r="H59" s="35">
        <v>34099.199999999997</v>
      </c>
      <c r="I59" s="51" t="s">
        <v>65</v>
      </c>
      <c r="J59" s="52"/>
      <c r="K59" s="52"/>
      <c r="L59" s="52"/>
      <c r="M59" s="52"/>
    </row>
    <row r="60" spans="2:13" x14ac:dyDescent="0.25">
      <c r="C60" t="s">
        <v>52</v>
      </c>
      <c r="D60" s="29"/>
      <c r="E60" s="13">
        <v>0</v>
      </c>
      <c r="F60" s="13">
        <v>500</v>
      </c>
      <c r="G60" s="25">
        <v>0</v>
      </c>
      <c r="H60" s="35">
        <v>500</v>
      </c>
      <c r="I60" s="51"/>
      <c r="J60" s="52"/>
      <c r="K60" s="52"/>
      <c r="L60" s="52"/>
      <c r="M60" s="52"/>
    </row>
    <row r="61" spans="2:13" x14ac:dyDescent="0.25">
      <c r="C61" t="s">
        <v>51</v>
      </c>
      <c r="D61" s="29"/>
      <c r="E61" s="13">
        <v>0</v>
      </c>
      <c r="F61" s="13">
        <v>500</v>
      </c>
      <c r="G61" s="25">
        <v>0</v>
      </c>
      <c r="H61" s="35">
        <v>500</v>
      </c>
      <c r="I61" s="51"/>
      <c r="J61" s="52"/>
      <c r="K61" s="52"/>
      <c r="L61" s="52"/>
      <c r="M61" s="52"/>
    </row>
    <row r="62" spans="2:13" x14ac:dyDescent="0.25">
      <c r="D62" s="29"/>
      <c r="E62" s="13"/>
      <c r="F62" s="13"/>
      <c r="G62" s="25"/>
      <c r="H62" s="35"/>
      <c r="I62" s="51"/>
      <c r="J62" s="52"/>
      <c r="K62" s="52"/>
      <c r="L62" s="52"/>
      <c r="M62" s="52"/>
    </row>
    <row r="63" spans="2:13" x14ac:dyDescent="0.25">
      <c r="B63" t="s">
        <v>56</v>
      </c>
      <c r="D63" s="29"/>
      <c r="E63" s="13">
        <v>5649.89</v>
      </c>
      <c r="F63" s="13">
        <v>70000</v>
      </c>
      <c r="G63" s="25">
        <v>49319.95</v>
      </c>
      <c r="H63" s="35">
        <v>5000</v>
      </c>
      <c r="I63" s="51"/>
      <c r="J63" s="52"/>
      <c r="K63" s="52"/>
      <c r="L63" s="52"/>
      <c r="M63" s="52"/>
    </row>
    <row r="64" spans="2:13" x14ac:dyDescent="0.25">
      <c r="B64" t="s">
        <v>57</v>
      </c>
      <c r="D64" s="29"/>
      <c r="E64" s="13"/>
      <c r="F64" s="13">
        <v>5000</v>
      </c>
      <c r="G64" s="25">
        <v>500</v>
      </c>
      <c r="H64" s="35">
        <v>3000</v>
      </c>
      <c r="I64" s="51"/>
      <c r="J64" s="52"/>
      <c r="K64" s="52"/>
      <c r="L64" s="52"/>
      <c r="M64" s="52"/>
    </row>
    <row r="65" spans="1:13" x14ac:dyDescent="0.25">
      <c r="B65" s="20" t="s">
        <v>58</v>
      </c>
      <c r="D65" s="29"/>
      <c r="E65" s="13">
        <v>0</v>
      </c>
      <c r="F65" s="13">
        <v>0</v>
      </c>
      <c r="G65" s="25">
        <v>899</v>
      </c>
      <c r="H65" s="35">
        <v>0</v>
      </c>
      <c r="I65" s="51"/>
      <c r="J65" s="52"/>
      <c r="K65" s="52"/>
      <c r="L65" s="52"/>
      <c r="M65" s="52"/>
    </row>
    <row r="66" spans="1:13" x14ac:dyDescent="0.25">
      <c r="D66" s="29"/>
      <c r="E66" s="13"/>
      <c r="F66" s="13"/>
      <c r="G66" s="25"/>
      <c r="H66" s="43"/>
      <c r="I66" s="51"/>
      <c r="J66" s="52"/>
      <c r="K66" s="52"/>
      <c r="L66" s="52"/>
      <c r="M66" s="52"/>
    </row>
    <row r="67" spans="1:13" x14ac:dyDescent="0.25">
      <c r="A67" t="s">
        <v>59</v>
      </c>
      <c r="D67" s="29"/>
      <c r="E67" s="17">
        <f>SUM(E28:E66)</f>
        <v>168044.01</v>
      </c>
      <c r="F67" s="17">
        <f>SUM(F28:F66)</f>
        <v>306813.65000000002</v>
      </c>
      <c r="G67" s="40">
        <f>SUM(G28:G66)</f>
        <v>224439.81000000006</v>
      </c>
      <c r="H67" s="44">
        <f>SUM(H28:H66)</f>
        <v>247341.8995</v>
      </c>
      <c r="I67" s="51"/>
      <c r="J67" s="52"/>
      <c r="K67" s="52"/>
      <c r="L67" s="52"/>
      <c r="M67" s="52"/>
    </row>
    <row r="68" spans="1:13" x14ac:dyDescent="0.25">
      <c r="A68" t="s">
        <v>60</v>
      </c>
      <c r="C68" s="3"/>
      <c r="D68" s="31"/>
      <c r="E68" s="18">
        <f>E15</f>
        <v>235314.05</v>
      </c>
      <c r="F68" s="18">
        <f>F15</f>
        <v>240974</v>
      </c>
      <c r="G68" s="41">
        <f>G15</f>
        <v>232677.49</v>
      </c>
      <c r="H68" s="45">
        <f>H15</f>
        <v>249931</v>
      </c>
      <c r="I68" s="51"/>
      <c r="J68" s="52"/>
      <c r="K68" s="52"/>
      <c r="L68" s="52"/>
      <c r="M68" s="52"/>
    </row>
    <row r="69" spans="1:13" ht="15.75" thickBot="1" x14ac:dyDescent="0.3">
      <c r="A69" s="2" t="s">
        <v>61</v>
      </c>
      <c r="C69" s="8"/>
      <c r="D69" s="29"/>
      <c r="E69" s="9">
        <f>E68-E67</f>
        <v>67270.039999999979</v>
      </c>
      <c r="F69" s="9">
        <f>F68-F67</f>
        <v>-65839.650000000023</v>
      </c>
      <c r="G69" s="42">
        <f>G68-G67</f>
        <v>8237.6799999999348</v>
      </c>
      <c r="H69" s="46">
        <f>H68-H67</f>
        <v>2589.1005000000005</v>
      </c>
      <c r="I69" s="51"/>
      <c r="J69" s="52"/>
      <c r="K69" s="52"/>
      <c r="L69" s="52"/>
      <c r="M69" s="52"/>
    </row>
    <row r="70" spans="1:13" ht="15.75" thickTop="1" x14ac:dyDescent="0.25"/>
    <row r="71" spans="1:13" x14ac:dyDescent="0.25">
      <c r="E71" s="23">
        <v>46750</v>
      </c>
      <c r="I71" s="1"/>
    </row>
    <row r="72" spans="1:13" x14ac:dyDescent="0.25">
      <c r="I72" s="1"/>
    </row>
    <row r="73" spans="1:13" x14ac:dyDescent="0.25">
      <c r="C73" s="13"/>
      <c r="I73" s="1"/>
    </row>
    <row r="74" spans="1:13" x14ac:dyDescent="0.25">
      <c r="C74" s="13"/>
    </row>
    <row r="75" spans="1:13" x14ac:dyDescent="0.25">
      <c r="C75" s="13"/>
    </row>
    <row r="76" spans="1:13" x14ac:dyDescent="0.25">
      <c r="C76" s="22"/>
    </row>
    <row r="77" spans="1:13" x14ac:dyDescent="0.25">
      <c r="C77" s="13"/>
    </row>
    <row r="78" spans="1:13" x14ac:dyDescent="0.25">
      <c r="C78" s="13"/>
    </row>
    <row r="79" spans="1:13" x14ac:dyDescent="0.25">
      <c r="C79" s="13"/>
    </row>
    <row r="80" spans="1:13" x14ac:dyDescent="0.25">
      <c r="C80" s="13"/>
    </row>
    <row r="81" spans="3:3" x14ac:dyDescent="0.25">
      <c r="C81" s="13"/>
    </row>
    <row r="82" spans="3:3" x14ac:dyDescent="0.25">
      <c r="C82" s="5"/>
    </row>
    <row r="83" spans="3:3" x14ac:dyDescent="0.25">
      <c r="C83" s="13"/>
    </row>
    <row r="84" spans="3:3" x14ac:dyDescent="0.25">
      <c r="C84" s="13"/>
    </row>
    <row r="85" spans="3:3" x14ac:dyDescent="0.25">
      <c r="C85" s="13"/>
    </row>
    <row r="86" spans="3:3" x14ac:dyDescent="0.25">
      <c r="C86" s="13"/>
    </row>
    <row r="87" spans="3:3" x14ac:dyDescent="0.25">
      <c r="C87" s="13"/>
    </row>
    <row r="88" spans="3:3" x14ac:dyDescent="0.25">
      <c r="C88" s="13"/>
    </row>
    <row r="89" spans="3:3" x14ac:dyDescent="0.25">
      <c r="C89" s="13"/>
    </row>
    <row r="90" spans="3:3" x14ac:dyDescent="0.25">
      <c r="C90" s="13"/>
    </row>
    <row r="91" spans="3:3" x14ac:dyDescent="0.25">
      <c r="C91" s="13"/>
    </row>
    <row r="92" spans="3:3" x14ac:dyDescent="0.25">
      <c r="C92" s="13"/>
    </row>
    <row r="93" spans="3:3" x14ac:dyDescent="0.25">
      <c r="C93" s="13"/>
    </row>
    <row r="94" spans="3:3" x14ac:dyDescent="0.25">
      <c r="C94" s="13"/>
    </row>
    <row r="95" spans="3:3" x14ac:dyDescent="0.25">
      <c r="C95" s="13"/>
    </row>
    <row r="96" spans="3:3" x14ac:dyDescent="0.25">
      <c r="C96" s="13"/>
    </row>
    <row r="97" spans="3:3" x14ac:dyDescent="0.25">
      <c r="C97" s="13"/>
    </row>
    <row r="98" spans="3:3" x14ac:dyDescent="0.25">
      <c r="C98" s="13"/>
    </row>
    <row r="99" spans="3:3" x14ac:dyDescent="0.25">
      <c r="C99" s="13"/>
    </row>
    <row r="100" spans="3:3" x14ac:dyDescent="0.25">
      <c r="C100" s="13"/>
    </row>
    <row r="101" spans="3:3" x14ac:dyDescent="0.25">
      <c r="C101" s="13"/>
    </row>
    <row r="102" spans="3:3" x14ac:dyDescent="0.25">
      <c r="C102" s="13"/>
    </row>
    <row r="103" spans="3:3" x14ac:dyDescent="0.25">
      <c r="C103" s="13"/>
    </row>
    <row r="104" spans="3:3" x14ac:dyDescent="0.25">
      <c r="C104" s="13"/>
    </row>
    <row r="105" spans="3:3" x14ac:dyDescent="0.25">
      <c r="C105" s="13"/>
    </row>
    <row r="106" spans="3:3" x14ac:dyDescent="0.25">
      <c r="C106" s="13"/>
    </row>
    <row r="107" spans="3:3" x14ac:dyDescent="0.25">
      <c r="C107" s="5"/>
    </row>
  </sheetData>
  <mergeCells count="69">
    <mergeCell ref="I11:M11"/>
    <mergeCell ref="I1:M1"/>
    <mergeCell ref="I2:M2"/>
    <mergeCell ref="I3:M3"/>
    <mergeCell ref="I4:M4"/>
    <mergeCell ref="I5:M5"/>
    <mergeCell ref="I6:M6"/>
    <mergeCell ref="I7:M7"/>
    <mergeCell ref="I8:M8"/>
    <mergeCell ref="I9:M9"/>
    <mergeCell ref="I10:M10"/>
    <mergeCell ref="I23:M23"/>
    <mergeCell ref="I12:M12"/>
    <mergeCell ref="I13:M13"/>
    <mergeCell ref="I14:M14"/>
    <mergeCell ref="I15:M15"/>
    <mergeCell ref="I16:M16"/>
    <mergeCell ref="I17:M17"/>
    <mergeCell ref="I18:M18"/>
    <mergeCell ref="I19:M19"/>
    <mergeCell ref="I20:M20"/>
    <mergeCell ref="I21:M21"/>
    <mergeCell ref="I22:M22"/>
    <mergeCell ref="I35:M35"/>
    <mergeCell ref="I24:M24"/>
    <mergeCell ref="I25:M25"/>
    <mergeCell ref="I26:M26"/>
    <mergeCell ref="I27:M27"/>
    <mergeCell ref="I28:M28"/>
    <mergeCell ref="I29:M29"/>
    <mergeCell ref="I30:M30"/>
    <mergeCell ref="I31:M31"/>
    <mergeCell ref="I32:M32"/>
    <mergeCell ref="I33:M33"/>
    <mergeCell ref="I34:M34"/>
    <mergeCell ref="I47:M47"/>
    <mergeCell ref="I36:M36"/>
    <mergeCell ref="I37:M37"/>
    <mergeCell ref="I38:M38"/>
    <mergeCell ref="I39:M39"/>
    <mergeCell ref="I40:M40"/>
    <mergeCell ref="I41:M41"/>
    <mergeCell ref="I42:M42"/>
    <mergeCell ref="I43:M43"/>
    <mergeCell ref="I44:M44"/>
    <mergeCell ref="I45:M45"/>
    <mergeCell ref="I46:M46"/>
    <mergeCell ref="I59:M59"/>
    <mergeCell ref="I48:M48"/>
    <mergeCell ref="I49:M49"/>
    <mergeCell ref="I50:M50"/>
    <mergeCell ref="I51:M51"/>
    <mergeCell ref="I52:M52"/>
    <mergeCell ref="I53:M53"/>
    <mergeCell ref="I54:M54"/>
    <mergeCell ref="I55:M55"/>
    <mergeCell ref="I56:M56"/>
    <mergeCell ref="I57:M57"/>
    <mergeCell ref="I58:M58"/>
    <mergeCell ref="I66:M66"/>
    <mergeCell ref="I67:M67"/>
    <mergeCell ref="I68:M68"/>
    <mergeCell ref="I69:M69"/>
    <mergeCell ref="I60:M60"/>
    <mergeCell ref="I61:M61"/>
    <mergeCell ref="I62:M62"/>
    <mergeCell ref="I63:M63"/>
    <mergeCell ref="I64:M64"/>
    <mergeCell ref="I65:M65"/>
  </mergeCells>
  <printOptions horizontalCentered="1" gridLines="1"/>
  <pageMargins left="0.45" right="0.45" top="0.5" bottom="0.5" header="0.3" footer="0.3"/>
  <pageSetup scale="5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D6A4DD260EDC4888A2C6E3769B2E64" ma:contentTypeVersion="13" ma:contentTypeDescription="Create a new document." ma:contentTypeScope="" ma:versionID="ecf2c30b243175c8b3b284dbbdc02342">
  <xsd:schema xmlns:xsd="http://www.w3.org/2001/XMLSchema" xmlns:xs="http://www.w3.org/2001/XMLSchema" xmlns:p="http://schemas.microsoft.com/office/2006/metadata/properties" xmlns:ns2="454b9baa-faf3-42c6-8ef9-f0eb57307cf5" xmlns:ns3="bea7ed8e-0c59-4089-a452-fe7016f01993" targetNamespace="http://schemas.microsoft.com/office/2006/metadata/properties" ma:root="true" ma:fieldsID="3af6fbac8d78d7e2aa4d9b394351a88e" ns2:_="" ns3:_="">
    <xsd:import namespace="454b9baa-faf3-42c6-8ef9-f0eb57307cf5"/>
    <xsd:import namespace="bea7ed8e-0c59-4089-a452-fe7016f0199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4b9baa-faf3-42c6-8ef9-f0eb57307c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7ed8e-0c59-4089-a452-fe7016f01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BAFD0D-2616-41A4-85AD-E975D069F9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4b9baa-faf3-42c6-8ef9-f0eb57307cf5"/>
    <ds:schemaRef ds:uri="bea7ed8e-0c59-4089-a452-fe7016f01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B21265-AA7A-4C83-8D14-8D779758CBA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2CBFBC1-B65D-4021-ADEF-1F3BFA1CE9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V4</vt:lpstr>
      <vt:lpstr>'V4'!Print_Area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Sue</dc:creator>
  <cp:keywords/>
  <dc:description/>
  <cp:lastModifiedBy>Mark Kaenel</cp:lastModifiedBy>
  <cp:revision/>
  <dcterms:created xsi:type="dcterms:W3CDTF">2016-12-14T19:28:23Z</dcterms:created>
  <dcterms:modified xsi:type="dcterms:W3CDTF">2023-01-13T01:09:46Z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0x0101005BD6A4DD260EDC4888A2C6E3769B2E64</vt:lpwstr>
  </property>
  <property fmtid="{D5CDD505-2E9C-101B-9397-08002B2CF9AE}" pid="3" name="{A44787D4-0540-4523-9961-78E4036D8C6D}">
    <vt:lpwstr>{6C22FA01-34B6-4B8D-B3AD-FEC8C208530D}</vt:lpwstr>
  </property>
</Properties>
</file>